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5145" windowHeight="42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<sst xmlns="http://schemas.openxmlformats.org/spreadsheetml/2006/main" count="48" uniqueCount="21">
  <si>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N ab lager for gødning afsat i stald</t>
  </si>
  <si>
    <t>+ N ab dyr for gødning afsat på græs</t>
  </si>
  <si>
    <t>= N ab lager + N ab dyr på græs</t>
  </si>
  <si>
    <t>NH3-N tab i stald</t>
  </si>
  <si>
    <t>+ NH3-N tab i lager</t>
  </si>
  <si>
    <t>+ NH3-N tab under og efter udbringningen</t>
  </si>
  <si>
    <t>+ NH3-N tab for frilandssøer på græs</t>
  </si>
  <si>
    <t>= NH3-N tab for svin i alt</t>
  </si>
  <si>
    <t>tons N</t>
  </si>
  <si>
    <t>Kvæg</t>
  </si>
  <si>
    <t>Alle husdyr</t>
  </si>
  <si>
    <t>Svin</t>
  </si>
  <si>
    <t>+ NH3-N tab under udbinding</t>
  </si>
  <si>
    <t>= NH3-N tab for husdyr i alt</t>
  </si>
  <si>
    <t>= NH3-N tab for kvæg i alt</t>
  </si>
  <si>
    <t>NH3-N tab i stald+lager</t>
  </si>
  <si>
    <t>NH3-N tab ved udbringning</t>
  </si>
  <si>
    <t>Udbragt N minus NH3-N tab</t>
  </si>
  <si>
    <t>Udskilt N</t>
  </si>
  <si>
    <t>revurderet forventning</t>
  </si>
  <si>
    <t>u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</si>
</sst>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4075"/>
          <c:w val="0.6087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Sheet1!$A$38</c:f>
              <c:strCache>
                <c:ptCount val="1"/>
                <c:pt idx="0">
                  <c:v>NH3-N tab i stald+lager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Sheet1!$U$37:$AI$37</c:f>
              <c:numCache/>
            </c:numRef>
          </c:cat>
          <c:val>
            <c:numRef>
              <c:f>Sheet1!$U$38:$AI$38</c:f>
              <c:numCache/>
            </c:numRef>
          </c:val>
        </c:ser>
        <c:ser>
          <c:idx val="1"/>
          <c:order val="1"/>
          <c:tx>
            <c:strRef>
              <c:f>Sheet1!$A$39</c:f>
              <c:strCache>
                <c:ptCount val="1"/>
                <c:pt idx="0">
                  <c:v>NH3-N tab ved udbringning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Sheet1!$U$37:$AI$37</c:f>
              <c:numCache/>
            </c:numRef>
          </c:cat>
          <c:val>
            <c:numRef>
              <c:f>Sheet1!$U$39:$AI$39</c:f>
              <c:numCache/>
            </c:numRef>
          </c:val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Udbragt N minus NH3-N tab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Sheet1!$U$37:$AI$37</c:f>
              <c:numCache/>
            </c:numRef>
          </c:cat>
          <c:val>
            <c:numRef>
              <c:f>Sheet1!$U$40:$AI$40</c:f>
              <c:numCache/>
            </c:numRef>
          </c:val>
        </c:ser>
        <c:ser>
          <c:idx val="5"/>
          <c:order val="3"/>
          <c:tx>
            <c:strRef>
              <c:f>Sheet1!$A$43</c:f>
              <c:strCache>
                <c:ptCount val="1"/>
                <c:pt idx="0">
                  <c:v>revurderet forventning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Sheet1!$U$37:$AI$37</c:f>
              <c:numCache/>
            </c:numRef>
          </c:cat>
          <c:val>
            <c:numRef>
              <c:f>Sheet1!$U$43:$AI$43</c:f>
              <c:numCache/>
            </c:numRef>
          </c:val>
        </c:ser>
        <c:overlap val="100"/>
        <c:axId val="15186577"/>
        <c:axId val="2461466"/>
      </c:bar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466"/>
        <c:crosses val="autoZero"/>
        <c:auto val="0"/>
        <c:lblOffset val="100"/>
        <c:noMultiLvlLbl val="0"/>
      </c:catAx>
      <c:valAx>
        <c:axId val="246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Udskilt N i husdyrgødning (tons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86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24075"/>
          <c:w val="0.3075"/>
          <c:h val="0.5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47</xdr:row>
      <xdr:rowOff>9525</xdr:rowOff>
    </xdr:from>
    <xdr:to>
      <xdr:col>27</xdr:col>
      <xdr:colOff>381000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3267075" y="7600950"/>
        <a:ext cx="3152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INAIR\Husdyrg&#248;d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Oversigt"/>
      <sheetName val="Oversigt II"/>
      <sheetName val="Oversigt III"/>
      <sheetName val="Oversigt IV"/>
    </sheetNames>
    <sheetDataSet>
      <sheetData sheetId="0">
        <row r="100">
          <cell r="R100">
            <v>6937.599616655787</v>
          </cell>
          <cell r="AA100">
            <v>4588.694046281436</v>
          </cell>
          <cell r="AD100">
            <v>129300.16140244798</v>
          </cell>
          <cell r="AG100">
            <v>21727.774680059094</v>
          </cell>
          <cell r="AJ100">
            <v>32769.6634008245</v>
          </cell>
          <cell r="AM100">
            <v>2293.8764380577154</v>
          </cell>
        </row>
        <row r="162">
          <cell r="R162">
            <v>28584.833846415197</v>
          </cell>
          <cell r="AA162">
            <v>13803.68910176056</v>
          </cell>
          <cell r="AD162">
            <v>229029.2694465728</v>
          </cell>
          <cell r="AG162">
            <v>39433.971065228674</v>
          </cell>
          <cell r="AJ162">
            <v>34236.79812694231</v>
          </cell>
          <cell r="AM162">
            <v>2396.575868885962</v>
          </cell>
        </row>
      </sheetData>
      <sheetData sheetId="1">
        <row r="100">
          <cell r="R100">
            <v>6759.39107451408</v>
          </cell>
          <cell r="AA100">
            <v>4468.662624368547</v>
          </cell>
          <cell r="AD100">
            <v>125541.9715506989</v>
          </cell>
          <cell r="AG100">
            <v>20659.148183114252</v>
          </cell>
          <cell r="AJ100">
            <v>31796.02378324946</v>
          </cell>
          <cell r="AM100">
            <v>2225.7216648274616</v>
          </cell>
        </row>
        <row r="162">
          <cell r="R162">
            <v>29094.32521527618</v>
          </cell>
          <cell r="AA162">
            <v>13731.599840080728</v>
          </cell>
          <cell r="AD162">
            <v>228014.5018079374</v>
          </cell>
          <cell r="AG162">
            <v>38567.605269000946</v>
          </cell>
          <cell r="AJ162">
            <v>33437.39181144946</v>
          </cell>
          <cell r="AM162">
            <v>2340.6174268014615</v>
          </cell>
        </row>
      </sheetData>
      <sheetData sheetId="2">
        <row r="100">
          <cell r="R100">
            <v>6479.686569594916</v>
          </cell>
          <cell r="AA100">
            <v>4277.827474757195</v>
          </cell>
          <cell r="AD100">
            <v>119761.91162917226</v>
          </cell>
          <cell r="AG100">
            <v>19281.915791430707</v>
          </cell>
          <cell r="AJ100">
            <v>30295.419072068195</v>
          </cell>
          <cell r="AM100">
            <v>2120.6793350447733</v>
          </cell>
        </row>
        <row r="162">
          <cell r="R162">
            <v>28341.180966960517</v>
          </cell>
          <cell r="AA162">
            <v>13106.679198842286</v>
          </cell>
          <cell r="AD162">
            <v>219427.5039967077</v>
          </cell>
          <cell r="AG162">
            <v>36392.53410487163</v>
          </cell>
          <cell r="AJ162">
            <v>32078.39432200244</v>
          </cell>
          <cell r="AM162">
            <v>2245.487602540171</v>
          </cell>
        </row>
      </sheetData>
      <sheetData sheetId="3">
        <row r="100">
          <cell r="R100">
            <v>6322.490609785075</v>
          </cell>
          <cell r="AA100">
            <v>4174.521323180292</v>
          </cell>
          <cell r="AD100">
            <v>116333.0576734115</v>
          </cell>
          <cell r="AG100">
            <v>18296.44807418209</v>
          </cell>
          <cell r="AJ100">
            <v>29659.14214723984</v>
          </cell>
          <cell r="AM100">
            <v>2076.1399503067887</v>
          </cell>
        </row>
        <row r="162">
          <cell r="R162">
            <v>28601.95228134791</v>
          </cell>
          <cell r="AA162">
            <v>12874.734406036814</v>
          </cell>
          <cell r="AD162">
            <v>216300.81113307388</v>
          </cell>
          <cell r="AG162">
            <v>35107.408149847906</v>
          </cell>
          <cell r="AJ162">
            <v>31703.825821883675</v>
          </cell>
          <cell r="AM162">
            <v>2219.267807531857</v>
          </cell>
        </row>
      </sheetData>
      <sheetData sheetId="4">
        <row r="100">
          <cell r="R100">
            <v>6326.352581398582</v>
          </cell>
          <cell r="AA100">
            <v>4167.227798412232</v>
          </cell>
          <cell r="AD100">
            <v>115840.2838139722</v>
          </cell>
          <cell r="AG100">
            <v>17824.326584032766</v>
          </cell>
          <cell r="AJ100">
            <v>29453.218894255657</v>
          </cell>
          <cell r="AM100">
            <v>2061.725322597896</v>
          </cell>
        </row>
        <row r="162">
          <cell r="R162">
            <v>28534.709647754575</v>
          </cell>
          <cell r="AA162">
            <v>12613.05029858766</v>
          </cell>
          <cell r="AD162">
            <v>214680.5951706783</v>
          </cell>
          <cell r="AG162">
            <v>34106.51997636209</v>
          </cell>
          <cell r="AJ162">
            <v>31661.628511915933</v>
          </cell>
          <cell r="AM162">
            <v>2216.3139958341153</v>
          </cell>
        </row>
      </sheetData>
      <sheetData sheetId="5">
        <row r="100">
          <cell r="R100">
            <v>6353.285374296784</v>
          </cell>
          <cell r="AA100">
            <v>4186.445656110111</v>
          </cell>
          <cell r="AD100">
            <v>115679.00313148677</v>
          </cell>
          <cell r="AG100">
            <v>17404.292214725385</v>
          </cell>
          <cell r="AJ100">
            <v>29655.58032745562</v>
          </cell>
          <cell r="AM100">
            <v>2075.8906229218933</v>
          </cell>
        </row>
        <row r="162">
          <cell r="R162">
            <v>27465.187316005235</v>
          </cell>
          <cell r="AA162">
            <v>12182.79889269929</v>
          </cell>
          <cell r="AD162">
            <v>212279.30239753996</v>
          </cell>
          <cell r="AG162">
            <v>33114.21706449267</v>
          </cell>
          <cell r="AJ162">
            <v>32059.84216205151</v>
          </cell>
          <cell r="AM162">
            <v>2244.188951343606</v>
          </cell>
        </row>
      </sheetData>
      <sheetData sheetId="6">
        <row r="100">
          <cell r="R100">
            <v>6249.547305235655</v>
          </cell>
          <cell r="AA100">
            <v>4124.381997559209</v>
          </cell>
          <cell r="AD100">
            <v>113366.17631227676</v>
          </cell>
          <cell r="AG100">
            <v>15999.53101402911</v>
          </cell>
          <cell r="AJ100">
            <v>30189.3241639152</v>
          </cell>
          <cell r="AM100">
            <v>2113.252691474064</v>
          </cell>
        </row>
        <row r="162">
          <cell r="R162">
            <v>27516.655481377387</v>
          </cell>
          <cell r="AA162">
            <v>12050.037531373984</v>
          </cell>
          <cell r="AD162">
            <v>211690.85033118262</v>
          </cell>
          <cell r="AG162">
            <v>31036.32959509467</v>
          </cell>
          <cell r="AJ162">
            <v>33520.69463224005</v>
          </cell>
          <cell r="AM162">
            <v>2346.448624256803</v>
          </cell>
        </row>
      </sheetData>
      <sheetData sheetId="7">
        <row r="100">
          <cell r="R100">
            <v>6070.700485355802</v>
          </cell>
          <cell r="AA100">
            <v>4004.0831464376142</v>
          </cell>
          <cell r="AD100">
            <v>109500.67816513167</v>
          </cell>
          <cell r="AG100">
            <v>14452.9788167159</v>
          </cell>
          <cell r="AJ100">
            <v>30194.338694400747</v>
          </cell>
          <cell r="AM100">
            <v>2113.6037086080523</v>
          </cell>
        </row>
        <row r="162">
          <cell r="R162">
            <v>28255.339159545234</v>
          </cell>
          <cell r="AA162">
            <v>12113.425380053572</v>
          </cell>
          <cell r="AD162">
            <v>212262.89340274507</v>
          </cell>
          <cell r="AG162">
            <v>29185.704294221006</v>
          </cell>
          <cell r="AJ162">
            <v>33356.96946723441</v>
          </cell>
          <cell r="AM162">
            <v>2334.987862706409</v>
          </cell>
        </row>
      </sheetData>
      <sheetData sheetId="8">
        <row r="100">
          <cell r="R100">
            <v>6061.996015983764</v>
          </cell>
          <cell r="AA100">
            <v>3992.256280194807</v>
          </cell>
          <cell r="AD100">
            <v>108912.59480629371</v>
          </cell>
          <cell r="AG100">
            <v>13426.720893147678</v>
          </cell>
          <cell r="AJ100">
            <v>30924.050471245137</v>
          </cell>
          <cell r="AM100">
            <v>2164.6835329871597</v>
          </cell>
        </row>
        <row r="162">
          <cell r="R162">
            <v>28023.830350432927</v>
          </cell>
          <cell r="AA162">
            <v>12130.018410947037</v>
          </cell>
          <cell r="AD162">
            <v>213906.0532801218</v>
          </cell>
          <cell r="AG162">
            <v>27485.759283813066</v>
          </cell>
          <cell r="AJ162">
            <v>33608.155560408726</v>
          </cell>
          <cell r="AM162">
            <v>2352.570889228611</v>
          </cell>
        </row>
      </sheetData>
      <sheetData sheetId="9">
        <row r="100">
          <cell r="R100">
            <v>5820.360164124073</v>
          </cell>
          <cell r="AA100">
            <v>3824.474747233504</v>
          </cell>
          <cell r="AD100">
            <v>104312.9317883032</v>
          </cell>
          <cell r="AG100">
            <v>11978.764329959477</v>
          </cell>
          <cell r="AJ100">
            <v>30287.86856408122</v>
          </cell>
          <cell r="AM100">
            <v>2120.1507994856856</v>
          </cell>
        </row>
        <row r="162">
          <cell r="R162">
            <v>27230.65421538164</v>
          </cell>
          <cell r="AA162">
            <v>11573.180342195492</v>
          </cell>
          <cell r="AD162">
            <v>205299.81393868988</v>
          </cell>
          <cell r="AG162">
            <v>24430.918599511755</v>
          </cell>
          <cell r="AJ162">
            <v>32816.57454397196</v>
          </cell>
          <cell r="AM162">
            <v>2297.160218078037</v>
          </cell>
        </row>
      </sheetData>
      <sheetData sheetId="10">
        <row r="100">
          <cell r="R100">
            <v>5761.766670309696</v>
          </cell>
          <cell r="AA100">
            <v>3777.363067791289</v>
          </cell>
          <cell r="AD100">
            <v>102955.82533163935</v>
          </cell>
          <cell r="AG100">
            <v>10950.129043613784</v>
          </cell>
          <cell r="AJ100">
            <v>30735.40839229317</v>
          </cell>
          <cell r="AM100">
            <v>2151.4785874605222</v>
          </cell>
        </row>
        <row r="162">
          <cell r="R162">
            <v>25864.772291824207</v>
          </cell>
          <cell r="AA162">
            <v>11010.556488550446</v>
          </cell>
          <cell r="AD162">
            <v>198165.7525464984</v>
          </cell>
          <cell r="AG162">
            <v>21741.26204922845</v>
          </cell>
          <cell r="AJ162">
            <v>33330.997557519746</v>
          </cell>
          <cell r="AM162">
            <v>2333.169829026382</v>
          </cell>
        </row>
      </sheetData>
      <sheetData sheetId="11">
        <row r="100">
          <cell r="R100">
            <v>5794.508169604221</v>
          </cell>
          <cell r="AA100">
            <v>3792.4135856953812</v>
          </cell>
          <cell r="AD100">
            <v>102982.58278936679</v>
          </cell>
          <cell r="AG100">
            <v>10067.792415053053</v>
          </cell>
          <cell r="AJ100">
            <v>30734.20610969324</v>
          </cell>
          <cell r="AM100">
            <v>2151.394427678527</v>
          </cell>
        </row>
        <row r="162">
          <cell r="R162">
            <v>25944.591915428467</v>
          </cell>
          <cell r="AA162">
            <v>10919.225424777125</v>
          </cell>
          <cell r="AD162">
            <v>198989.664571612</v>
          </cell>
          <cell r="AG162">
            <v>19992.00844040697</v>
          </cell>
          <cell r="AJ162">
            <v>33647.60128035426</v>
          </cell>
          <cell r="AM162">
            <v>2355.3320896247988</v>
          </cell>
        </row>
      </sheetData>
      <sheetData sheetId="12">
        <row r="100">
          <cell r="R100">
            <v>5719.8177930644815</v>
          </cell>
          <cell r="AA100">
            <v>3657.8018816386557</v>
          </cell>
          <cell r="AD100">
            <v>98279.94931039051</v>
          </cell>
          <cell r="AG100">
            <v>9398.662498922302</v>
          </cell>
          <cell r="AJ100">
            <v>29952.190290606843</v>
          </cell>
          <cell r="AM100">
            <v>2096.653320342479</v>
          </cell>
        </row>
        <row r="162">
          <cell r="R162">
            <v>26554.74857465789</v>
          </cell>
          <cell r="AA162">
            <v>10942.298843529845</v>
          </cell>
          <cell r="AD162">
            <v>197565.62708281685</v>
          </cell>
          <cell r="AG162">
            <v>19522.50827320782</v>
          </cell>
          <cell r="AJ162">
            <v>32606.35293607648</v>
          </cell>
          <cell r="AM162">
            <v>2282.4447055253536</v>
          </cell>
        </row>
      </sheetData>
      <sheetData sheetId="13">
        <row r="100">
          <cell r="R100">
            <v>5855.636160943228</v>
          </cell>
          <cell r="AA100">
            <v>3654.151160456874</v>
          </cell>
          <cell r="AD100">
            <v>97331.95285787007</v>
          </cell>
          <cell r="AG100">
            <v>9110.364708609239</v>
          </cell>
          <cell r="AJ100">
            <v>29621.48572921115</v>
          </cell>
          <cell r="AM100">
            <v>2073.5040010447815</v>
          </cell>
        </row>
        <row r="162">
          <cell r="R162">
            <v>27533.814115062152</v>
          </cell>
          <cell r="AA162">
            <v>11144.98216111596</v>
          </cell>
          <cell r="AD162">
            <v>201492.00550373027</v>
          </cell>
          <cell r="AG162">
            <v>19591.909274200963</v>
          </cell>
          <cell r="AJ162">
            <v>32334.274195971302</v>
          </cell>
          <cell r="AM162">
            <v>2263.3991937179926</v>
          </cell>
        </row>
      </sheetData>
      <sheetData sheetId="14">
        <row r="100">
          <cell r="R100">
            <v>5578.583589527609</v>
          </cell>
          <cell r="AA100">
            <v>3610.307971552285</v>
          </cell>
          <cell r="AD100">
            <v>94661.5487988533</v>
          </cell>
          <cell r="AG100">
            <v>8641.386237881965</v>
          </cell>
          <cell r="AJ100">
            <v>28647.920186519572</v>
          </cell>
          <cell r="AM100">
            <v>2005.3544130563696</v>
          </cell>
        </row>
        <row r="162">
          <cell r="R162">
            <v>26607.77968274343</v>
          </cell>
          <cell r="AA162">
            <v>10927.888662696669</v>
          </cell>
          <cell r="AD162">
            <v>197140.74102527337</v>
          </cell>
          <cell r="AG162">
            <v>18778.64713497092</v>
          </cell>
          <cell r="AJ162">
            <v>31392.776060461747</v>
          </cell>
          <cell r="AM162">
            <v>2197.494324232322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workbookViewId="0" topLeftCell="A1">
      <pane xSplit="16" ySplit="2" topLeftCell="U44" activePane="bottomRight" state="frozen"/>
      <selection pane="topLeft" activeCell="A1" sqref="A1"/>
      <selection pane="topRight" activeCell="Q1" sqref="Q1"/>
      <selection pane="bottomLeft" activeCell="A3" sqref="A3"/>
      <selection pane="bottomRight" activeCell="X46" sqref="X46"/>
    </sheetView>
  </sheetViews>
  <sheetFormatPr defaultColWidth="9.140625" defaultRowHeight="12.75"/>
  <cols>
    <col min="1" max="1" width="13.7109375" style="2" customWidth="1"/>
    <col min="2" max="16" width="7.7109375" style="2" hidden="1" customWidth="1"/>
    <col min="17" max="20" width="7.7109375" style="2" customWidth="1"/>
    <col min="21" max="31" width="6.57421875" style="2" bestFit="1" customWidth="1"/>
    <col min="32" max="34" width="6.140625" style="2" bestFit="1" customWidth="1"/>
    <col min="35" max="35" width="6.8515625" style="2" customWidth="1"/>
    <col min="36" max="16384" width="12.421875" style="2" customWidth="1"/>
  </cols>
  <sheetData>
    <row r="1" spans="2:31" ht="12.75">
      <c r="B1" s="2">
        <v>1985</v>
      </c>
      <c r="C1" s="2">
        <f>B1+1</f>
        <v>1986</v>
      </c>
      <c r="D1" s="2">
        <f aca="true" t="shared" si="0" ref="D1:AE1">C1+1</f>
        <v>1987</v>
      </c>
      <c r="E1" s="2">
        <f t="shared" si="0"/>
        <v>1988</v>
      </c>
      <c r="F1" s="2">
        <f t="shared" si="0"/>
        <v>1989</v>
      </c>
      <c r="G1" s="2">
        <f t="shared" si="0"/>
        <v>1990</v>
      </c>
      <c r="H1" s="2">
        <f t="shared" si="0"/>
        <v>1991</v>
      </c>
      <c r="I1" s="2">
        <f t="shared" si="0"/>
        <v>1992</v>
      </c>
      <c r="J1" s="2">
        <f t="shared" si="0"/>
        <v>1993</v>
      </c>
      <c r="K1" s="2">
        <f t="shared" si="0"/>
        <v>1994</v>
      </c>
      <c r="L1" s="2">
        <f t="shared" si="0"/>
        <v>1995</v>
      </c>
      <c r="M1" s="2">
        <f t="shared" si="0"/>
        <v>1996</v>
      </c>
      <c r="N1" s="2">
        <f t="shared" si="0"/>
        <v>1997</v>
      </c>
      <c r="O1" s="2">
        <f t="shared" si="0"/>
        <v>1998</v>
      </c>
      <c r="P1" s="2">
        <f t="shared" si="0"/>
        <v>1999</v>
      </c>
      <c r="Q1" s="2">
        <v>1985</v>
      </c>
      <c r="R1" s="2">
        <f t="shared" si="0"/>
        <v>1986</v>
      </c>
      <c r="S1" s="2">
        <f t="shared" si="0"/>
        <v>1987</v>
      </c>
      <c r="T1" s="2">
        <f t="shared" si="0"/>
        <v>1988</v>
      </c>
      <c r="U1" s="2">
        <f>T1+1</f>
        <v>1989</v>
      </c>
      <c r="V1" s="2">
        <f t="shared" si="0"/>
        <v>1990</v>
      </c>
      <c r="W1" s="2">
        <f t="shared" si="0"/>
        <v>1991</v>
      </c>
      <c r="X1" s="2">
        <f t="shared" si="0"/>
        <v>1992</v>
      </c>
      <c r="Y1" s="2">
        <f t="shared" si="0"/>
        <v>1993</v>
      </c>
      <c r="Z1" s="2">
        <f t="shared" si="0"/>
        <v>1994</v>
      </c>
      <c r="AA1" s="2">
        <f t="shared" si="0"/>
        <v>1995</v>
      </c>
      <c r="AB1" s="2">
        <f t="shared" si="0"/>
        <v>1996</v>
      </c>
      <c r="AC1" s="2">
        <f t="shared" si="0"/>
        <v>1997</v>
      </c>
      <c r="AD1" s="2">
        <f t="shared" si="0"/>
        <v>1998</v>
      </c>
      <c r="AE1" s="2">
        <f t="shared" si="0"/>
        <v>1999</v>
      </c>
    </row>
    <row r="2" spans="17:31" s="7" customFormat="1" ht="11.25">
      <c r="Q2" s="4" t="s">
        <v>8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8</v>
      </c>
      <c r="Y2" s="4" t="s">
        <v>8</v>
      </c>
      <c r="Z2" s="4" t="s">
        <v>8</v>
      </c>
      <c r="AA2" s="4" t="s">
        <v>8</v>
      </c>
      <c r="AB2" s="4" t="s">
        <v>8</v>
      </c>
      <c r="AC2" s="4" t="s">
        <v>8</v>
      </c>
      <c r="AD2" s="4" t="s">
        <v>8</v>
      </c>
      <c r="AE2" s="4" t="s">
        <v>8</v>
      </c>
    </row>
    <row r="3" ht="12.75">
      <c r="A3" s="1" t="s">
        <v>10</v>
      </c>
    </row>
    <row r="4" spans="1:31" ht="12.75">
      <c r="A4" s="2" t="s">
        <v>0</v>
      </c>
      <c r="B4" s="5">
        <f>'[1]1985'!$AD$162</f>
        <v>229029.2694465728</v>
      </c>
      <c r="C4" s="5">
        <f>'[1]1986'!$AD$162</f>
        <v>228014.5018079374</v>
      </c>
      <c r="D4" s="5">
        <f>'[1]1987'!$AD$162</f>
        <v>219427.5039967077</v>
      </c>
      <c r="E4" s="5">
        <f>'[1]1988'!$AD$162</f>
        <v>216300.81113307388</v>
      </c>
      <c r="F4" s="5">
        <f>'[1]1989'!$AD$162</f>
        <v>214680.5951706783</v>
      </c>
      <c r="G4" s="5">
        <f>'[1]1990'!$AD$162</f>
        <v>212279.30239753996</v>
      </c>
      <c r="H4" s="5">
        <f>'[1]1991'!$AD$162</f>
        <v>211690.85033118262</v>
      </c>
      <c r="I4" s="5">
        <f>'[1]1992'!$AD$162</f>
        <v>212262.89340274507</v>
      </c>
      <c r="J4" s="5">
        <f>'[1]1993'!$AD$162</f>
        <v>213906.0532801218</v>
      </c>
      <c r="K4" s="5">
        <f>'[1]1994'!$AD$162</f>
        <v>205299.81393868988</v>
      </c>
      <c r="L4" s="5">
        <f>'[1]1995'!$AD$162</f>
        <v>198165.7525464984</v>
      </c>
      <c r="M4" s="5">
        <f>'[1]1996'!$AD$162</f>
        <v>198989.664571612</v>
      </c>
      <c r="N4" s="5">
        <f>'[1]1997'!$AD$162</f>
        <v>197565.62708281685</v>
      </c>
      <c r="O4" s="5">
        <f>'[1]1998'!$AD$162</f>
        <v>201492.00550373027</v>
      </c>
      <c r="P4" s="5">
        <f>'[1]1999'!$AD$162</f>
        <v>197140.74102527337</v>
      </c>
      <c r="Q4" s="5">
        <f aca="true" t="shared" si="1" ref="Q4:T6">ROUND(B4/100,0)*100</f>
        <v>229000</v>
      </c>
      <c r="R4" s="5">
        <f t="shared" si="1"/>
        <v>228000</v>
      </c>
      <c r="S4" s="5">
        <f t="shared" si="1"/>
        <v>219400</v>
      </c>
      <c r="T4" s="5">
        <f t="shared" si="1"/>
        <v>216300</v>
      </c>
      <c r="U4" s="5">
        <f aca="true" t="shared" si="2" ref="U4:AE6">ROUND(F4/100,0)*100</f>
        <v>214700</v>
      </c>
      <c r="V4" s="5">
        <f t="shared" si="2"/>
        <v>212300</v>
      </c>
      <c r="W4" s="5">
        <f t="shared" si="2"/>
        <v>211700</v>
      </c>
      <c r="X4" s="5">
        <f t="shared" si="2"/>
        <v>212300</v>
      </c>
      <c r="Y4" s="5">
        <f t="shared" si="2"/>
        <v>213900</v>
      </c>
      <c r="Z4" s="5">
        <f t="shared" si="2"/>
        <v>205300</v>
      </c>
      <c r="AA4" s="5">
        <f t="shared" si="2"/>
        <v>198200</v>
      </c>
      <c r="AB4" s="5">
        <f t="shared" si="2"/>
        <v>199000</v>
      </c>
      <c r="AC4" s="5">
        <f t="shared" si="2"/>
        <v>197600</v>
      </c>
      <c r="AD4" s="5">
        <f t="shared" si="2"/>
        <v>201500</v>
      </c>
      <c r="AE4" s="5">
        <f t="shared" si="2"/>
        <v>197100</v>
      </c>
    </row>
    <row r="5" spans="1:31" ht="12.75">
      <c r="A5" s="3" t="s">
        <v>1</v>
      </c>
      <c r="B5" s="5">
        <f>'[1]1985'!$AJ$162</f>
        <v>34236.79812694231</v>
      </c>
      <c r="C5" s="5">
        <f>'[1]1986'!$AJ$162</f>
        <v>33437.39181144946</v>
      </c>
      <c r="D5" s="5">
        <f>'[1]1987'!$AJ$162</f>
        <v>32078.39432200244</v>
      </c>
      <c r="E5" s="5">
        <f>'[1]1988'!$AJ$162</f>
        <v>31703.825821883675</v>
      </c>
      <c r="F5" s="5">
        <f>'[1]1989'!$AJ$162</f>
        <v>31661.628511915933</v>
      </c>
      <c r="G5" s="5">
        <f>'[1]1990'!$AJ$162</f>
        <v>32059.84216205151</v>
      </c>
      <c r="H5" s="5">
        <f>'[1]1991'!$AJ$162</f>
        <v>33520.69463224005</v>
      </c>
      <c r="I5" s="5">
        <f>'[1]1992'!$AJ$162</f>
        <v>33356.96946723441</v>
      </c>
      <c r="J5" s="5">
        <f>'[1]1993'!$AJ$162</f>
        <v>33608.155560408726</v>
      </c>
      <c r="K5" s="5">
        <f>'[1]1994'!$AJ$162</f>
        <v>32816.57454397196</v>
      </c>
      <c r="L5" s="5">
        <f>'[1]1995'!$AJ$162</f>
        <v>33330.997557519746</v>
      </c>
      <c r="M5" s="5">
        <f>'[1]1996'!$AJ$162</f>
        <v>33647.60128035426</v>
      </c>
      <c r="N5" s="5">
        <f>'[1]1997'!$AJ$162</f>
        <v>32606.35293607648</v>
      </c>
      <c r="O5" s="5">
        <f>'[1]1998'!$AJ$162</f>
        <v>32334.274195971302</v>
      </c>
      <c r="P5" s="5">
        <f>'[1]1999'!$AJ$162</f>
        <v>31392.776060461747</v>
      </c>
      <c r="Q5" s="5">
        <f t="shared" si="1"/>
        <v>34200</v>
      </c>
      <c r="R5" s="5">
        <f t="shared" si="1"/>
        <v>33400</v>
      </c>
      <c r="S5" s="5">
        <f t="shared" si="1"/>
        <v>32100</v>
      </c>
      <c r="T5" s="5">
        <f t="shared" si="1"/>
        <v>31700</v>
      </c>
      <c r="U5" s="5">
        <f t="shared" si="2"/>
        <v>31700</v>
      </c>
      <c r="V5" s="5">
        <f t="shared" si="2"/>
        <v>32100</v>
      </c>
      <c r="W5" s="5">
        <f t="shared" si="2"/>
        <v>33500</v>
      </c>
      <c r="X5" s="5">
        <f t="shared" si="2"/>
        <v>33400</v>
      </c>
      <c r="Y5" s="5">
        <f t="shared" si="2"/>
        <v>33600</v>
      </c>
      <c r="Z5" s="5">
        <f t="shared" si="2"/>
        <v>32800</v>
      </c>
      <c r="AA5" s="5">
        <f t="shared" si="2"/>
        <v>33300</v>
      </c>
      <c r="AB5" s="5">
        <f t="shared" si="2"/>
        <v>33600</v>
      </c>
      <c r="AC5" s="5">
        <f t="shared" si="2"/>
        <v>32600</v>
      </c>
      <c r="AD5" s="5">
        <f t="shared" si="2"/>
        <v>32300</v>
      </c>
      <c r="AE5" s="5">
        <f t="shared" si="2"/>
        <v>31400</v>
      </c>
    </row>
    <row r="6" spans="1:31" ht="12.75">
      <c r="A6" s="3" t="s">
        <v>2</v>
      </c>
      <c r="B6" s="5">
        <f>SUM(B4:B5)</f>
        <v>263266.0675735151</v>
      </c>
      <c r="C6" s="5">
        <f aca="true" t="shared" si="3" ref="C6:P6">SUM(C4:C5)</f>
        <v>261451.89361938686</v>
      </c>
      <c r="D6" s="5">
        <f t="shared" si="3"/>
        <v>251505.89831871015</v>
      </c>
      <c r="E6" s="5">
        <f t="shared" si="3"/>
        <v>248004.63695495756</v>
      </c>
      <c r="F6" s="5">
        <f t="shared" si="3"/>
        <v>246342.22368259425</v>
      </c>
      <c r="G6" s="5">
        <f t="shared" si="3"/>
        <v>244339.14455959146</v>
      </c>
      <c r="H6" s="5">
        <f t="shared" si="3"/>
        <v>245211.54496342267</v>
      </c>
      <c r="I6" s="5">
        <f t="shared" si="3"/>
        <v>245619.8628699795</v>
      </c>
      <c r="J6" s="5">
        <f t="shared" si="3"/>
        <v>247514.2088405305</v>
      </c>
      <c r="K6" s="5">
        <f t="shared" si="3"/>
        <v>238116.38848266186</v>
      </c>
      <c r="L6" s="5">
        <f t="shared" si="3"/>
        <v>231496.75010401814</v>
      </c>
      <c r="M6" s="5">
        <f t="shared" si="3"/>
        <v>232637.26585196625</v>
      </c>
      <c r="N6" s="5">
        <f t="shared" si="3"/>
        <v>230171.98001889331</v>
      </c>
      <c r="O6" s="5">
        <f t="shared" si="3"/>
        <v>233826.27969970158</v>
      </c>
      <c r="P6" s="5">
        <f t="shared" si="3"/>
        <v>228533.5170857351</v>
      </c>
      <c r="Q6" s="5">
        <f t="shared" si="1"/>
        <v>263300</v>
      </c>
      <c r="R6" s="5">
        <f t="shared" si="1"/>
        <v>261500</v>
      </c>
      <c r="S6" s="5">
        <f t="shared" si="1"/>
        <v>251500</v>
      </c>
      <c r="T6" s="5">
        <f t="shared" si="1"/>
        <v>248000</v>
      </c>
      <c r="U6" s="5">
        <f t="shared" si="2"/>
        <v>246300</v>
      </c>
      <c r="V6" s="5">
        <f t="shared" si="2"/>
        <v>244300</v>
      </c>
      <c r="W6" s="5">
        <f t="shared" si="2"/>
        <v>245200</v>
      </c>
      <c r="X6" s="5">
        <f t="shared" si="2"/>
        <v>245600</v>
      </c>
      <c r="Y6" s="5">
        <f t="shared" si="2"/>
        <v>247500</v>
      </c>
      <c r="Z6" s="5">
        <f t="shared" si="2"/>
        <v>238100</v>
      </c>
      <c r="AA6" s="5">
        <f t="shared" si="2"/>
        <v>231500</v>
      </c>
      <c r="AB6" s="5">
        <f t="shared" si="2"/>
        <v>232600</v>
      </c>
      <c r="AC6" s="5">
        <f t="shared" si="2"/>
        <v>230200</v>
      </c>
      <c r="AD6" s="5">
        <f t="shared" si="2"/>
        <v>233800</v>
      </c>
      <c r="AE6" s="5">
        <f t="shared" si="2"/>
        <v>228500</v>
      </c>
    </row>
    <row r="7" ht="12.75">
      <c r="A7" s="3"/>
    </row>
    <row r="8" spans="1:31" ht="12.75">
      <c r="A8" s="2" t="s">
        <v>3</v>
      </c>
      <c r="B8" s="5">
        <f>'[1]1985'!$R$162</f>
        <v>28584.833846415197</v>
      </c>
      <c r="C8" s="5">
        <f>'[1]1986'!$R$162</f>
        <v>29094.32521527618</v>
      </c>
      <c r="D8" s="5">
        <f>'[1]1987'!$R$162</f>
        <v>28341.180966960517</v>
      </c>
      <c r="E8" s="5">
        <f>'[1]1988'!$R$162</f>
        <v>28601.95228134791</v>
      </c>
      <c r="F8" s="5">
        <f>'[1]1989'!$R$162</f>
        <v>28534.709647754575</v>
      </c>
      <c r="G8" s="5">
        <f>'[1]1990'!$R$162</f>
        <v>27465.187316005235</v>
      </c>
      <c r="H8" s="5">
        <f>'[1]1991'!$R$162</f>
        <v>27516.655481377387</v>
      </c>
      <c r="I8" s="5">
        <f>'[1]1992'!$R$162</f>
        <v>28255.339159545234</v>
      </c>
      <c r="J8" s="5">
        <f>'[1]1993'!$R$162</f>
        <v>28023.830350432927</v>
      </c>
      <c r="K8" s="5">
        <f>'[1]1994'!$R$162</f>
        <v>27230.65421538164</v>
      </c>
      <c r="L8" s="5">
        <f>'[1]1995'!$R$162</f>
        <v>25864.772291824207</v>
      </c>
      <c r="M8" s="5">
        <f>'[1]1996'!$R$162</f>
        <v>25944.591915428467</v>
      </c>
      <c r="N8" s="5">
        <f>'[1]1997'!$R$162</f>
        <v>26554.74857465789</v>
      </c>
      <c r="O8" s="5">
        <f>'[1]1998'!$R$162</f>
        <v>27533.814115062152</v>
      </c>
      <c r="P8" s="5">
        <f>'[1]1999'!$R$162</f>
        <v>26607.77968274343</v>
      </c>
      <c r="Q8" s="5">
        <f aca="true" t="shared" si="4" ref="Q8:T12">ROUND(B8/100,0)*100</f>
        <v>28600</v>
      </c>
      <c r="R8" s="5">
        <f t="shared" si="4"/>
        <v>29100</v>
      </c>
      <c r="S8" s="5">
        <f t="shared" si="4"/>
        <v>28300</v>
      </c>
      <c r="T8" s="5">
        <f t="shared" si="4"/>
        <v>28600</v>
      </c>
      <c r="U8" s="5">
        <f aca="true" t="shared" si="5" ref="U8:AE12">ROUND(F8/100,0)*100</f>
        <v>28500</v>
      </c>
      <c r="V8" s="5">
        <f t="shared" si="5"/>
        <v>27500</v>
      </c>
      <c r="W8" s="5">
        <f t="shared" si="5"/>
        <v>27500</v>
      </c>
      <c r="X8" s="5">
        <f t="shared" si="5"/>
        <v>28300</v>
      </c>
      <c r="Y8" s="5">
        <f t="shared" si="5"/>
        <v>28000</v>
      </c>
      <c r="Z8" s="5">
        <f t="shared" si="5"/>
        <v>27200</v>
      </c>
      <c r="AA8" s="5">
        <f t="shared" si="5"/>
        <v>25900</v>
      </c>
      <c r="AB8" s="5">
        <f t="shared" si="5"/>
        <v>25900</v>
      </c>
      <c r="AC8" s="5">
        <f t="shared" si="5"/>
        <v>26600</v>
      </c>
      <c r="AD8" s="5">
        <f t="shared" si="5"/>
        <v>27500</v>
      </c>
      <c r="AE8" s="5">
        <f t="shared" si="5"/>
        <v>26600</v>
      </c>
    </row>
    <row r="9" spans="1:31" ht="12.75">
      <c r="A9" s="3" t="s">
        <v>4</v>
      </c>
      <c r="B9" s="5">
        <f>'[1]1985'!$AA$162</f>
        <v>13803.68910176056</v>
      </c>
      <c r="C9" s="5">
        <f>'[1]1986'!$AA$162</f>
        <v>13731.599840080728</v>
      </c>
      <c r="D9" s="5">
        <f>'[1]1987'!$AA$162</f>
        <v>13106.679198842286</v>
      </c>
      <c r="E9" s="5">
        <f>'[1]1988'!$AA$162</f>
        <v>12874.734406036814</v>
      </c>
      <c r="F9" s="5">
        <f>'[1]1989'!$AA$162</f>
        <v>12613.05029858766</v>
      </c>
      <c r="G9" s="5">
        <f>'[1]1990'!$AA$162</f>
        <v>12182.79889269929</v>
      </c>
      <c r="H9" s="5">
        <f>'[1]1991'!$AA$162</f>
        <v>12050.037531373984</v>
      </c>
      <c r="I9" s="5">
        <f>'[1]1992'!$AA$162</f>
        <v>12113.425380053572</v>
      </c>
      <c r="J9" s="5">
        <f>'[1]1993'!$AA$162</f>
        <v>12130.018410947037</v>
      </c>
      <c r="K9" s="5">
        <f>'[1]1994'!$AA$162</f>
        <v>11573.180342195492</v>
      </c>
      <c r="L9" s="5">
        <f>'[1]1995'!$AA$162</f>
        <v>11010.556488550446</v>
      </c>
      <c r="M9" s="5">
        <f>'[1]1996'!$AA$162</f>
        <v>10919.225424777125</v>
      </c>
      <c r="N9" s="5">
        <f>'[1]1997'!$AA$162</f>
        <v>10942.298843529845</v>
      </c>
      <c r="O9" s="5">
        <f>'[1]1998'!$AA$162</f>
        <v>11144.98216111596</v>
      </c>
      <c r="P9" s="5">
        <f>'[1]1999'!$AA$162</f>
        <v>10927.888662696669</v>
      </c>
      <c r="Q9" s="5">
        <f t="shared" si="4"/>
        <v>13800</v>
      </c>
      <c r="R9" s="5">
        <f t="shared" si="4"/>
        <v>13700</v>
      </c>
      <c r="S9" s="5">
        <f t="shared" si="4"/>
        <v>13100</v>
      </c>
      <c r="T9" s="5">
        <f t="shared" si="4"/>
        <v>12900</v>
      </c>
      <c r="U9" s="5">
        <f t="shared" si="5"/>
        <v>12600</v>
      </c>
      <c r="V9" s="5">
        <f t="shared" si="5"/>
        <v>12200</v>
      </c>
      <c r="W9" s="5">
        <f t="shared" si="5"/>
        <v>12100</v>
      </c>
      <c r="X9" s="5">
        <f t="shared" si="5"/>
        <v>12100</v>
      </c>
      <c r="Y9" s="5">
        <f t="shared" si="5"/>
        <v>12100</v>
      </c>
      <c r="Z9" s="5">
        <f t="shared" si="5"/>
        <v>11600</v>
      </c>
      <c r="AA9" s="5">
        <f t="shared" si="5"/>
        <v>11000</v>
      </c>
      <c r="AB9" s="5">
        <f t="shared" si="5"/>
        <v>10900</v>
      </c>
      <c r="AC9" s="5">
        <f t="shared" si="5"/>
        <v>10900</v>
      </c>
      <c r="AD9" s="5">
        <f t="shared" si="5"/>
        <v>11100</v>
      </c>
      <c r="AE9" s="5">
        <f t="shared" si="5"/>
        <v>10900</v>
      </c>
    </row>
    <row r="10" spans="1:31" ht="12.75">
      <c r="A10" s="3" t="s">
        <v>5</v>
      </c>
      <c r="B10" s="5">
        <f>'[1]1985'!$AG$162</f>
        <v>39433.971065228674</v>
      </c>
      <c r="C10" s="5">
        <f>'[1]1986'!$AG$162</f>
        <v>38567.605269000946</v>
      </c>
      <c r="D10" s="5">
        <f>'[1]1987'!$AG$162</f>
        <v>36392.53410487163</v>
      </c>
      <c r="E10" s="5">
        <f>'[1]1988'!$AG$162</f>
        <v>35107.408149847906</v>
      </c>
      <c r="F10" s="5">
        <f>'[1]1989'!$AG$162</f>
        <v>34106.51997636209</v>
      </c>
      <c r="G10" s="5">
        <f>'[1]1990'!$AG$162</f>
        <v>33114.21706449267</v>
      </c>
      <c r="H10" s="5">
        <f>'[1]1991'!$AG$162</f>
        <v>31036.32959509467</v>
      </c>
      <c r="I10" s="5">
        <f>'[1]1992'!$AG$162</f>
        <v>29185.704294221006</v>
      </c>
      <c r="J10" s="5">
        <f>'[1]1993'!$AG$162</f>
        <v>27485.759283813066</v>
      </c>
      <c r="K10" s="5">
        <f>'[1]1994'!$AG$162</f>
        <v>24430.918599511755</v>
      </c>
      <c r="L10" s="5">
        <f>'[1]1995'!$AG$162</f>
        <v>21741.26204922845</v>
      </c>
      <c r="M10" s="5">
        <f>'[1]1996'!$AG$162</f>
        <v>19992.00844040697</v>
      </c>
      <c r="N10" s="5">
        <f>'[1]1997'!$AG$162</f>
        <v>19522.50827320782</v>
      </c>
      <c r="O10" s="5">
        <f>'[1]1998'!$AG$162</f>
        <v>19591.909274200963</v>
      </c>
      <c r="P10" s="5">
        <f>'[1]1999'!$AG$162</f>
        <v>18778.64713497092</v>
      </c>
      <c r="Q10" s="5">
        <f t="shared" si="4"/>
        <v>39400</v>
      </c>
      <c r="R10" s="5">
        <f t="shared" si="4"/>
        <v>38600</v>
      </c>
      <c r="S10" s="5">
        <f t="shared" si="4"/>
        <v>36400</v>
      </c>
      <c r="T10" s="5">
        <f t="shared" si="4"/>
        <v>35100</v>
      </c>
      <c r="U10" s="5">
        <f t="shared" si="5"/>
        <v>34100</v>
      </c>
      <c r="V10" s="5">
        <f t="shared" si="5"/>
        <v>33100</v>
      </c>
      <c r="W10" s="5">
        <f t="shared" si="5"/>
        <v>31000</v>
      </c>
      <c r="X10" s="5">
        <f t="shared" si="5"/>
        <v>29200</v>
      </c>
      <c r="Y10" s="5">
        <f t="shared" si="5"/>
        <v>27500</v>
      </c>
      <c r="Z10" s="5">
        <f t="shared" si="5"/>
        <v>24400</v>
      </c>
      <c r="AA10" s="5">
        <f t="shared" si="5"/>
        <v>21700</v>
      </c>
      <c r="AB10" s="5">
        <f t="shared" si="5"/>
        <v>20000</v>
      </c>
      <c r="AC10" s="5">
        <f t="shared" si="5"/>
        <v>19500</v>
      </c>
      <c r="AD10" s="5">
        <f t="shared" si="5"/>
        <v>19600</v>
      </c>
      <c r="AE10" s="5">
        <f t="shared" si="5"/>
        <v>18800</v>
      </c>
    </row>
    <row r="11" spans="1:31" ht="12.75">
      <c r="A11" s="3" t="s">
        <v>12</v>
      </c>
      <c r="B11" s="5">
        <f>'[1]1985'!$AM$162</f>
        <v>2396.575868885962</v>
      </c>
      <c r="C11" s="5">
        <f>'[1]1986'!$AM$162</f>
        <v>2340.6174268014615</v>
      </c>
      <c r="D11" s="5">
        <f>'[1]1987'!$AM$162</f>
        <v>2245.487602540171</v>
      </c>
      <c r="E11" s="5">
        <f>'[1]1988'!$AM$162</f>
        <v>2219.267807531857</v>
      </c>
      <c r="F11" s="5">
        <f>'[1]1989'!$AM$162</f>
        <v>2216.3139958341153</v>
      </c>
      <c r="G11" s="5">
        <f>'[1]1990'!$AM$162</f>
        <v>2244.188951343606</v>
      </c>
      <c r="H11" s="5">
        <f>'[1]1991'!$AM$162</f>
        <v>2346.448624256803</v>
      </c>
      <c r="I11" s="5">
        <f>'[1]1992'!$AM$162</f>
        <v>2334.987862706409</v>
      </c>
      <c r="J11" s="5">
        <f>'[1]1993'!$AM$162</f>
        <v>2352.570889228611</v>
      </c>
      <c r="K11" s="5">
        <f>'[1]1994'!$AM$162</f>
        <v>2297.160218078037</v>
      </c>
      <c r="L11" s="5">
        <f>'[1]1995'!$AM$162</f>
        <v>2333.169829026382</v>
      </c>
      <c r="M11" s="5">
        <f>'[1]1996'!$AM$162</f>
        <v>2355.3320896247988</v>
      </c>
      <c r="N11" s="5">
        <f>'[1]1997'!$AM$162</f>
        <v>2282.4447055253536</v>
      </c>
      <c r="O11" s="5">
        <f>'[1]1998'!$AM$162</f>
        <v>2263.3991937179926</v>
      </c>
      <c r="P11" s="5">
        <f>'[1]1999'!$AM$162</f>
        <v>2197.494324232322</v>
      </c>
      <c r="Q11" s="5">
        <f t="shared" si="4"/>
        <v>2400</v>
      </c>
      <c r="R11" s="5">
        <f t="shared" si="4"/>
        <v>2300</v>
      </c>
      <c r="S11" s="5">
        <f t="shared" si="4"/>
        <v>2200</v>
      </c>
      <c r="T11" s="5">
        <f t="shared" si="4"/>
        <v>2200</v>
      </c>
      <c r="U11" s="5">
        <f t="shared" si="5"/>
        <v>2200</v>
      </c>
      <c r="V11" s="5">
        <f t="shared" si="5"/>
        <v>2200</v>
      </c>
      <c r="W11" s="5">
        <f t="shared" si="5"/>
        <v>2300</v>
      </c>
      <c r="X11" s="5">
        <f t="shared" si="5"/>
        <v>2300</v>
      </c>
      <c r="Y11" s="5">
        <f t="shared" si="5"/>
        <v>2400</v>
      </c>
      <c r="Z11" s="5">
        <f t="shared" si="5"/>
        <v>2300</v>
      </c>
      <c r="AA11" s="5">
        <f t="shared" si="5"/>
        <v>2300</v>
      </c>
      <c r="AB11" s="5">
        <f t="shared" si="5"/>
        <v>2400</v>
      </c>
      <c r="AC11" s="5">
        <f t="shared" si="5"/>
        <v>2300</v>
      </c>
      <c r="AD11" s="5">
        <f t="shared" si="5"/>
        <v>2300</v>
      </c>
      <c r="AE11" s="5">
        <f t="shared" si="5"/>
        <v>2200</v>
      </c>
    </row>
    <row r="12" spans="1:31" ht="12.75">
      <c r="A12" s="3" t="s">
        <v>13</v>
      </c>
      <c r="B12" s="5">
        <f>B8+B9+B10+B11</f>
        <v>84219.0698822904</v>
      </c>
      <c r="C12" s="5">
        <f aca="true" t="shared" si="6" ref="C12:P12">C8+C9+C10+C11</f>
        <v>83734.14775115931</v>
      </c>
      <c r="D12" s="5">
        <f t="shared" si="6"/>
        <v>80085.88187321462</v>
      </c>
      <c r="E12" s="5">
        <f t="shared" si="6"/>
        <v>78803.3626447645</v>
      </c>
      <c r="F12" s="5">
        <f t="shared" si="6"/>
        <v>77470.59391853845</v>
      </c>
      <c r="G12" s="5">
        <f t="shared" si="6"/>
        <v>75006.3922245408</v>
      </c>
      <c r="H12" s="5">
        <f t="shared" si="6"/>
        <v>72949.47123210285</v>
      </c>
      <c r="I12" s="5">
        <f t="shared" si="6"/>
        <v>71889.45669652622</v>
      </c>
      <c r="J12" s="5">
        <f t="shared" si="6"/>
        <v>69992.17893442164</v>
      </c>
      <c r="K12" s="5">
        <f t="shared" si="6"/>
        <v>65531.91337516692</v>
      </c>
      <c r="L12" s="5">
        <f t="shared" si="6"/>
        <v>60949.76065862948</v>
      </c>
      <c r="M12" s="5">
        <f t="shared" si="6"/>
        <v>59211.15787023736</v>
      </c>
      <c r="N12" s="5">
        <f t="shared" si="6"/>
        <v>59302.00039692091</v>
      </c>
      <c r="O12" s="5">
        <f t="shared" si="6"/>
        <v>60534.10474409707</v>
      </c>
      <c r="P12" s="5">
        <f t="shared" si="6"/>
        <v>58511.809804643344</v>
      </c>
      <c r="Q12" s="5">
        <f t="shared" si="4"/>
        <v>84200</v>
      </c>
      <c r="R12" s="5">
        <f t="shared" si="4"/>
        <v>83700</v>
      </c>
      <c r="S12" s="5">
        <f t="shared" si="4"/>
        <v>80100</v>
      </c>
      <c r="T12" s="5">
        <f t="shared" si="4"/>
        <v>78800</v>
      </c>
      <c r="U12" s="5">
        <f t="shared" si="5"/>
        <v>77500</v>
      </c>
      <c r="V12" s="5">
        <f t="shared" si="5"/>
        <v>75000</v>
      </c>
      <c r="W12" s="5">
        <f t="shared" si="5"/>
        <v>72900</v>
      </c>
      <c r="X12" s="5">
        <f t="shared" si="5"/>
        <v>71900</v>
      </c>
      <c r="Y12" s="5">
        <f t="shared" si="5"/>
        <v>70000</v>
      </c>
      <c r="Z12" s="5">
        <f t="shared" si="5"/>
        <v>65500</v>
      </c>
      <c r="AA12" s="5">
        <f t="shared" si="5"/>
        <v>60900</v>
      </c>
      <c r="AB12" s="5">
        <f t="shared" si="5"/>
        <v>59200</v>
      </c>
      <c r="AC12" s="5">
        <f t="shared" si="5"/>
        <v>59300</v>
      </c>
      <c r="AD12" s="5">
        <f t="shared" si="5"/>
        <v>60500</v>
      </c>
      <c r="AE12" s="5">
        <f t="shared" si="5"/>
        <v>58500</v>
      </c>
    </row>
    <row r="14" ht="12.75">
      <c r="A14" s="1" t="s">
        <v>9</v>
      </c>
    </row>
    <row r="15" spans="1:31" ht="12.75">
      <c r="A15" s="2" t="s">
        <v>0</v>
      </c>
      <c r="B15" s="5">
        <f>'[1]1985'!$AD$100</f>
        <v>129300.16140244798</v>
      </c>
      <c r="C15" s="5">
        <f>'[1]1986'!$AD$100</f>
        <v>125541.9715506989</v>
      </c>
      <c r="D15" s="5">
        <f>'[1]1987'!$AD$100</f>
        <v>119761.91162917226</v>
      </c>
      <c r="E15" s="5">
        <f>'[1]1988'!$AD$100</f>
        <v>116333.0576734115</v>
      </c>
      <c r="F15" s="5">
        <f>'[1]1989'!$AD$100</f>
        <v>115840.2838139722</v>
      </c>
      <c r="G15" s="5">
        <f>'[1]1990'!$AD$100</f>
        <v>115679.00313148677</v>
      </c>
      <c r="H15" s="5">
        <f>'[1]1991'!$AD$100</f>
        <v>113366.17631227676</v>
      </c>
      <c r="I15" s="5">
        <f>'[1]1992'!$AD$100</f>
        <v>109500.67816513167</v>
      </c>
      <c r="J15" s="5">
        <f>'[1]1993'!$AD$100</f>
        <v>108912.59480629371</v>
      </c>
      <c r="K15" s="5">
        <f>'[1]1994'!$AD$100</f>
        <v>104312.9317883032</v>
      </c>
      <c r="L15" s="5">
        <f>'[1]1995'!$AD$100</f>
        <v>102955.82533163935</v>
      </c>
      <c r="M15" s="5">
        <f>'[1]1996'!$AD$100</f>
        <v>102982.58278936679</v>
      </c>
      <c r="N15" s="5">
        <f>'[1]1997'!$AD$100</f>
        <v>98279.94931039051</v>
      </c>
      <c r="O15" s="5">
        <f>'[1]1998'!$AD$100</f>
        <v>97331.95285787007</v>
      </c>
      <c r="P15" s="5">
        <f>'[1]1999'!$AD$100</f>
        <v>94661.5487988533</v>
      </c>
      <c r="Q15" s="5">
        <f aca="true" t="shared" si="7" ref="Q15:T17">ROUND(B15/100,0)*100</f>
        <v>129300</v>
      </c>
      <c r="R15" s="5">
        <f t="shared" si="7"/>
        <v>125500</v>
      </c>
      <c r="S15" s="5">
        <f t="shared" si="7"/>
        <v>119800</v>
      </c>
      <c r="T15" s="5">
        <f t="shared" si="7"/>
        <v>116300</v>
      </c>
      <c r="U15" s="5">
        <f aca="true" t="shared" si="8" ref="U15:AE17">ROUND(F15/100,0)*100</f>
        <v>115800</v>
      </c>
      <c r="V15" s="5">
        <f t="shared" si="8"/>
        <v>115700</v>
      </c>
      <c r="W15" s="5">
        <f t="shared" si="8"/>
        <v>113400</v>
      </c>
      <c r="X15" s="5">
        <f t="shared" si="8"/>
        <v>109500</v>
      </c>
      <c r="Y15" s="5">
        <f t="shared" si="8"/>
        <v>108900</v>
      </c>
      <c r="Z15" s="5">
        <f t="shared" si="8"/>
        <v>104300</v>
      </c>
      <c r="AA15" s="5">
        <f t="shared" si="8"/>
        <v>103000</v>
      </c>
      <c r="AB15" s="5">
        <f t="shared" si="8"/>
        <v>103000</v>
      </c>
      <c r="AC15" s="5">
        <f t="shared" si="8"/>
        <v>98300</v>
      </c>
      <c r="AD15" s="5">
        <f t="shared" si="8"/>
        <v>97300</v>
      </c>
      <c r="AE15" s="5">
        <f t="shared" si="8"/>
        <v>94700</v>
      </c>
    </row>
    <row r="16" spans="1:31" ht="12.75">
      <c r="A16" s="3" t="s">
        <v>1</v>
      </c>
      <c r="B16" s="5">
        <f>'[1]1985'!$AJ$100</f>
        <v>32769.6634008245</v>
      </c>
      <c r="C16" s="5">
        <f>'[1]1986'!$AJ$100</f>
        <v>31796.02378324946</v>
      </c>
      <c r="D16" s="5">
        <f>'[1]1987'!$AJ$100</f>
        <v>30295.419072068195</v>
      </c>
      <c r="E16" s="5">
        <f>'[1]1988'!$AJ$100</f>
        <v>29659.14214723984</v>
      </c>
      <c r="F16" s="5">
        <f>'[1]1989'!$AJ$100</f>
        <v>29453.218894255657</v>
      </c>
      <c r="G16" s="5">
        <f>'[1]1990'!$AJ$100</f>
        <v>29655.58032745562</v>
      </c>
      <c r="H16" s="5">
        <f>'[1]1991'!$AJ$100</f>
        <v>30189.3241639152</v>
      </c>
      <c r="I16" s="5">
        <f>'[1]1992'!$AJ$100</f>
        <v>30194.338694400747</v>
      </c>
      <c r="J16" s="5">
        <f>'[1]1993'!$AJ$100</f>
        <v>30924.050471245137</v>
      </c>
      <c r="K16" s="5">
        <f>'[1]1994'!$AJ$100</f>
        <v>30287.86856408122</v>
      </c>
      <c r="L16" s="5">
        <f>'[1]1995'!$AJ$100</f>
        <v>30735.40839229317</v>
      </c>
      <c r="M16" s="5">
        <f>'[1]1996'!$AJ$100</f>
        <v>30734.20610969324</v>
      </c>
      <c r="N16" s="5">
        <f>'[1]1997'!$AJ$100</f>
        <v>29952.190290606843</v>
      </c>
      <c r="O16" s="5">
        <f>'[1]1998'!$AJ$100</f>
        <v>29621.48572921115</v>
      </c>
      <c r="P16" s="5">
        <f>'[1]1999'!$AJ$100</f>
        <v>28647.920186519572</v>
      </c>
      <c r="Q16" s="5">
        <f t="shared" si="7"/>
        <v>32800</v>
      </c>
      <c r="R16" s="5">
        <f t="shared" si="7"/>
        <v>31800</v>
      </c>
      <c r="S16" s="5">
        <f t="shared" si="7"/>
        <v>30300</v>
      </c>
      <c r="T16" s="5">
        <f t="shared" si="7"/>
        <v>29700</v>
      </c>
      <c r="U16" s="5">
        <f t="shared" si="8"/>
        <v>29500</v>
      </c>
      <c r="V16" s="5">
        <f t="shared" si="8"/>
        <v>29700</v>
      </c>
      <c r="W16" s="5">
        <f t="shared" si="8"/>
        <v>30200</v>
      </c>
      <c r="X16" s="5">
        <f t="shared" si="8"/>
        <v>30200</v>
      </c>
      <c r="Y16" s="5">
        <f t="shared" si="8"/>
        <v>30900</v>
      </c>
      <c r="Z16" s="5">
        <f t="shared" si="8"/>
        <v>30300</v>
      </c>
      <c r="AA16" s="5">
        <f t="shared" si="8"/>
        <v>30700</v>
      </c>
      <c r="AB16" s="5">
        <f t="shared" si="8"/>
        <v>30700</v>
      </c>
      <c r="AC16" s="5">
        <f t="shared" si="8"/>
        <v>30000</v>
      </c>
      <c r="AD16" s="5">
        <f t="shared" si="8"/>
        <v>29600</v>
      </c>
      <c r="AE16" s="5">
        <f t="shared" si="8"/>
        <v>28600</v>
      </c>
    </row>
    <row r="17" spans="1:31" ht="12.75">
      <c r="A17" s="3" t="s">
        <v>2</v>
      </c>
      <c r="B17" s="5">
        <f>SUM(B15:B16)</f>
        <v>162069.8248032725</v>
      </c>
      <c r="C17" s="5">
        <f aca="true" t="shared" si="9" ref="C17:P17">SUM(C15:C16)</f>
        <v>157337.99533394835</v>
      </c>
      <c r="D17" s="5">
        <f t="shared" si="9"/>
        <v>150057.33070124045</v>
      </c>
      <c r="E17" s="5">
        <f t="shared" si="9"/>
        <v>145992.19982065135</v>
      </c>
      <c r="F17" s="5">
        <f t="shared" si="9"/>
        <v>145293.50270822787</v>
      </c>
      <c r="G17" s="5">
        <f t="shared" si="9"/>
        <v>145334.5834589424</v>
      </c>
      <c r="H17" s="5">
        <f t="shared" si="9"/>
        <v>143555.50047619196</v>
      </c>
      <c r="I17" s="5">
        <f t="shared" si="9"/>
        <v>139695.01685953242</v>
      </c>
      <c r="J17" s="5">
        <f t="shared" si="9"/>
        <v>139836.64527753886</v>
      </c>
      <c r="K17" s="5">
        <f t="shared" si="9"/>
        <v>134600.80035238442</v>
      </c>
      <c r="L17" s="5">
        <f t="shared" si="9"/>
        <v>133691.23372393253</v>
      </c>
      <c r="M17" s="5">
        <f t="shared" si="9"/>
        <v>133716.78889906002</v>
      </c>
      <c r="N17" s="5">
        <f t="shared" si="9"/>
        <v>128232.13960099735</v>
      </c>
      <c r="O17" s="5">
        <f t="shared" si="9"/>
        <v>126953.43858708121</v>
      </c>
      <c r="P17" s="5">
        <f t="shared" si="9"/>
        <v>123309.46898537286</v>
      </c>
      <c r="Q17" s="5">
        <f t="shared" si="7"/>
        <v>162100</v>
      </c>
      <c r="R17" s="5">
        <f t="shared" si="7"/>
        <v>157300</v>
      </c>
      <c r="S17" s="5">
        <f t="shared" si="7"/>
        <v>150100</v>
      </c>
      <c r="T17" s="5">
        <f t="shared" si="7"/>
        <v>146000</v>
      </c>
      <c r="U17" s="5">
        <f t="shared" si="8"/>
        <v>145300</v>
      </c>
      <c r="V17" s="5">
        <f t="shared" si="8"/>
        <v>145300</v>
      </c>
      <c r="W17" s="5">
        <f t="shared" si="8"/>
        <v>143600</v>
      </c>
      <c r="X17" s="5">
        <f t="shared" si="8"/>
        <v>139700</v>
      </c>
      <c r="Y17" s="5">
        <f t="shared" si="8"/>
        <v>139800</v>
      </c>
      <c r="Z17" s="5">
        <f t="shared" si="8"/>
        <v>134600</v>
      </c>
      <c r="AA17" s="5">
        <f t="shared" si="8"/>
        <v>133700</v>
      </c>
      <c r="AB17" s="5">
        <f t="shared" si="8"/>
        <v>133700</v>
      </c>
      <c r="AC17" s="5">
        <f t="shared" si="8"/>
        <v>128200</v>
      </c>
      <c r="AD17" s="5">
        <f t="shared" si="8"/>
        <v>127000</v>
      </c>
      <c r="AE17" s="5">
        <f t="shared" si="8"/>
        <v>123300</v>
      </c>
    </row>
    <row r="18" ht="12.75">
      <c r="A18" s="3"/>
    </row>
    <row r="19" spans="1:31" ht="12.75">
      <c r="A19" s="2" t="s">
        <v>3</v>
      </c>
      <c r="B19" s="5">
        <f>'[1]1985'!$R$100</f>
        <v>6937.599616655787</v>
      </c>
      <c r="C19" s="5">
        <f>'[1]1986'!$R$100</f>
        <v>6759.39107451408</v>
      </c>
      <c r="D19" s="5">
        <f>'[1]1987'!$R$100</f>
        <v>6479.686569594916</v>
      </c>
      <c r="E19" s="5">
        <f>'[1]1988'!$R$100</f>
        <v>6322.490609785075</v>
      </c>
      <c r="F19" s="5">
        <f>'[1]1989'!$R$100</f>
        <v>6326.352581398582</v>
      </c>
      <c r="G19" s="5">
        <f>'[1]1990'!$R$100</f>
        <v>6353.285374296784</v>
      </c>
      <c r="H19" s="5">
        <f>'[1]1991'!$R$100</f>
        <v>6249.547305235655</v>
      </c>
      <c r="I19" s="5">
        <f>'[1]1992'!$R$100</f>
        <v>6070.700485355802</v>
      </c>
      <c r="J19" s="5">
        <f>'[1]1993'!$R$100</f>
        <v>6061.996015983764</v>
      </c>
      <c r="K19" s="5">
        <f>'[1]1994'!$R$100</f>
        <v>5820.360164124073</v>
      </c>
      <c r="L19" s="5">
        <f>'[1]1995'!$R$100</f>
        <v>5761.766670309696</v>
      </c>
      <c r="M19" s="5">
        <f>'[1]1996'!$R$100</f>
        <v>5794.508169604221</v>
      </c>
      <c r="N19" s="5">
        <f>'[1]1997'!$R$100</f>
        <v>5719.8177930644815</v>
      </c>
      <c r="O19" s="5">
        <f>'[1]1998'!$R$100</f>
        <v>5855.636160943228</v>
      </c>
      <c r="P19" s="5">
        <f>'[1]1999'!$R$100</f>
        <v>5578.583589527609</v>
      </c>
      <c r="Q19" s="5">
        <f aca="true" t="shared" si="10" ref="Q19:T23">ROUND(B19/100,0)*100</f>
        <v>6900</v>
      </c>
      <c r="R19" s="5">
        <f t="shared" si="10"/>
        <v>6800</v>
      </c>
      <c r="S19" s="5">
        <f t="shared" si="10"/>
        <v>6500</v>
      </c>
      <c r="T19" s="5">
        <f t="shared" si="10"/>
        <v>6300</v>
      </c>
      <c r="U19" s="5">
        <f aca="true" t="shared" si="11" ref="U19:AE23">ROUND(F19/100,0)*100</f>
        <v>6300</v>
      </c>
      <c r="V19" s="5">
        <f t="shared" si="11"/>
        <v>6400</v>
      </c>
      <c r="W19" s="5">
        <f t="shared" si="11"/>
        <v>6200</v>
      </c>
      <c r="X19" s="5">
        <f t="shared" si="11"/>
        <v>6100</v>
      </c>
      <c r="Y19" s="5">
        <f t="shared" si="11"/>
        <v>6100</v>
      </c>
      <c r="Z19" s="5">
        <f t="shared" si="11"/>
        <v>5800</v>
      </c>
      <c r="AA19" s="5">
        <f t="shared" si="11"/>
        <v>5800</v>
      </c>
      <c r="AB19" s="5">
        <f t="shared" si="11"/>
        <v>5800</v>
      </c>
      <c r="AC19" s="5">
        <f t="shared" si="11"/>
        <v>5700</v>
      </c>
      <c r="AD19" s="5">
        <f t="shared" si="11"/>
        <v>5900</v>
      </c>
      <c r="AE19" s="5">
        <f t="shared" si="11"/>
        <v>5600</v>
      </c>
    </row>
    <row r="20" spans="1:31" ht="12.75">
      <c r="A20" s="3" t="s">
        <v>4</v>
      </c>
      <c r="B20" s="5">
        <f>'[1]1985'!$AA$100</f>
        <v>4588.694046281436</v>
      </c>
      <c r="C20" s="5">
        <f>'[1]1986'!$AA$100</f>
        <v>4468.662624368547</v>
      </c>
      <c r="D20" s="5">
        <f>'[1]1987'!$AA$100</f>
        <v>4277.827474757195</v>
      </c>
      <c r="E20" s="5">
        <f>'[1]1988'!$AA$100</f>
        <v>4174.521323180292</v>
      </c>
      <c r="F20" s="5">
        <f>'[1]1989'!$AA$100</f>
        <v>4167.227798412232</v>
      </c>
      <c r="G20" s="5">
        <f>'[1]1990'!$AA$100</f>
        <v>4186.445656110111</v>
      </c>
      <c r="H20" s="5">
        <f>'[1]1991'!$AA$100</f>
        <v>4124.381997559209</v>
      </c>
      <c r="I20" s="5">
        <f>'[1]1992'!$AA$100</f>
        <v>4004.0831464376142</v>
      </c>
      <c r="J20" s="5">
        <f>'[1]1993'!$AA$100</f>
        <v>3992.256280194807</v>
      </c>
      <c r="K20" s="5">
        <f>'[1]1994'!$AA$100</f>
        <v>3824.474747233504</v>
      </c>
      <c r="L20" s="5">
        <f>'[1]1995'!$AA$100</f>
        <v>3777.363067791289</v>
      </c>
      <c r="M20" s="5">
        <f>'[1]1996'!$AA$100</f>
        <v>3792.4135856953812</v>
      </c>
      <c r="N20" s="5">
        <f>'[1]1997'!$AA$100</f>
        <v>3657.8018816386557</v>
      </c>
      <c r="O20" s="5">
        <f>'[1]1998'!$AA$100</f>
        <v>3654.151160456874</v>
      </c>
      <c r="P20" s="5">
        <f>'[1]1999'!$AA$100</f>
        <v>3610.307971552285</v>
      </c>
      <c r="Q20" s="5">
        <f t="shared" si="10"/>
        <v>4600</v>
      </c>
      <c r="R20" s="5">
        <f t="shared" si="10"/>
        <v>4500</v>
      </c>
      <c r="S20" s="5">
        <f t="shared" si="10"/>
        <v>4300</v>
      </c>
      <c r="T20" s="5">
        <f t="shared" si="10"/>
        <v>4200</v>
      </c>
      <c r="U20" s="5">
        <f t="shared" si="11"/>
        <v>4200</v>
      </c>
      <c r="V20" s="5">
        <f t="shared" si="11"/>
        <v>4200</v>
      </c>
      <c r="W20" s="5">
        <f t="shared" si="11"/>
        <v>4100</v>
      </c>
      <c r="X20" s="5">
        <f t="shared" si="11"/>
        <v>4000</v>
      </c>
      <c r="Y20" s="5">
        <f t="shared" si="11"/>
        <v>4000</v>
      </c>
      <c r="Z20" s="5">
        <f t="shared" si="11"/>
        <v>3800</v>
      </c>
      <c r="AA20" s="5">
        <f t="shared" si="11"/>
        <v>3800</v>
      </c>
      <c r="AB20" s="5">
        <f t="shared" si="11"/>
        <v>3800</v>
      </c>
      <c r="AC20" s="5">
        <f t="shared" si="11"/>
        <v>3700</v>
      </c>
      <c r="AD20" s="5">
        <f t="shared" si="11"/>
        <v>3700</v>
      </c>
      <c r="AE20" s="5">
        <f t="shared" si="11"/>
        <v>3600</v>
      </c>
    </row>
    <row r="21" spans="1:31" ht="12.75">
      <c r="A21" s="3" t="s">
        <v>5</v>
      </c>
      <c r="B21" s="5">
        <f>'[1]1985'!$AG$100</f>
        <v>21727.774680059094</v>
      </c>
      <c r="C21" s="5">
        <f>'[1]1986'!$AG$100</f>
        <v>20659.148183114252</v>
      </c>
      <c r="D21" s="5">
        <f>'[1]1987'!$AG$100</f>
        <v>19281.915791430707</v>
      </c>
      <c r="E21" s="5">
        <f>'[1]1988'!$AG$100</f>
        <v>18296.44807418209</v>
      </c>
      <c r="F21" s="5">
        <f>'[1]1989'!$AG$100</f>
        <v>17824.326584032766</v>
      </c>
      <c r="G21" s="5">
        <f>'[1]1990'!$AG$100</f>
        <v>17404.292214725385</v>
      </c>
      <c r="H21" s="5">
        <f>'[1]1991'!$AG$100</f>
        <v>15999.53101402911</v>
      </c>
      <c r="I21" s="5">
        <f>'[1]1992'!$AG$100</f>
        <v>14452.9788167159</v>
      </c>
      <c r="J21" s="5">
        <f>'[1]1993'!$AG$100</f>
        <v>13426.720893147678</v>
      </c>
      <c r="K21" s="5">
        <f>'[1]1994'!$AG$100</f>
        <v>11978.764329959477</v>
      </c>
      <c r="L21" s="5">
        <f>'[1]1995'!$AG$100</f>
        <v>10950.129043613784</v>
      </c>
      <c r="M21" s="5">
        <f>'[1]1996'!$AG$100</f>
        <v>10067.792415053053</v>
      </c>
      <c r="N21" s="5">
        <f>'[1]1997'!$AG$100</f>
        <v>9398.662498922302</v>
      </c>
      <c r="O21" s="5">
        <f>'[1]1998'!$AG$100</f>
        <v>9110.364708609239</v>
      </c>
      <c r="P21" s="5">
        <f>'[1]1999'!$AG$100</f>
        <v>8641.386237881965</v>
      </c>
      <c r="Q21" s="5">
        <f t="shared" si="10"/>
        <v>21700</v>
      </c>
      <c r="R21" s="5">
        <f t="shared" si="10"/>
        <v>20700</v>
      </c>
      <c r="S21" s="5">
        <f t="shared" si="10"/>
        <v>19300</v>
      </c>
      <c r="T21" s="5">
        <f t="shared" si="10"/>
        <v>18300</v>
      </c>
      <c r="U21" s="5">
        <f t="shared" si="11"/>
        <v>17800</v>
      </c>
      <c r="V21" s="5">
        <f t="shared" si="11"/>
        <v>17400</v>
      </c>
      <c r="W21" s="5">
        <f t="shared" si="11"/>
        <v>16000</v>
      </c>
      <c r="X21" s="5">
        <f t="shared" si="11"/>
        <v>14500</v>
      </c>
      <c r="Y21" s="5">
        <f t="shared" si="11"/>
        <v>13400</v>
      </c>
      <c r="Z21" s="5">
        <f t="shared" si="11"/>
        <v>12000</v>
      </c>
      <c r="AA21" s="5">
        <f t="shared" si="11"/>
        <v>11000</v>
      </c>
      <c r="AB21" s="5">
        <f t="shared" si="11"/>
        <v>10100</v>
      </c>
      <c r="AC21" s="5">
        <f t="shared" si="11"/>
        <v>9400</v>
      </c>
      <c r="AD21" s="5">
        <f t="shared" si="11"/>
        <v>9100</v>
      </c>
      <c r="AE21" s="5">
        <f t="shared" si="11"/>
        <v>8600</v>
      </c>
    </row>
    <row r="22" spans="1:31" ht="12.75">
      <c r="A22" s="3" t="s">
        <v>12</v>
      </c>
      <c r="B22" s="5">
        <f>'[1]1985'!$AM$100</f>
        <v>2293.8764380577154</v>
      </c>
      <c r="C22" s="5">
        <f>'[1]1986'!$AM$100</f>
        <v>2225.7216648274616</v>
      </c>
      <c r="D22" s="5">
        <f>'[1]1987'!$AM$100</f>
        <v>2120.6793350447733</v>
      </c>
      <c r="E22" s="5">
        <f>'[1]1988'!$AM$100</f>
        <v>2076.1399503067887</v>
      </c>
      <c r="F22" s="5">
        <f>'[1]1989'!$AM$100</f>
        <v>2061.725322597896</v>
      </c>
      <c r="G22" s="5">
        <f>'[1]1990'!$AM$100</f>
        <v>2075.8906229218933</v>
      </c>
      <c r="H22" s="5">
        <f>'[1]1991'!$AM$100</f>
        <v>2113.252691474064</v>
      </c>
      <c r="I22" s="5">
        <f>'[1]1992'!$AM$100</f>
        <v>2113.6037086080523</v>
      </c>
      <c r="J22" s="5">
        <f>'[1]1993'!$AM$100</f>
        <v>2164.6835329871597</v>
      </c>
      <c r="K22" s="5">
        <f>'[1]1994'!$AM$100</f>
        <v>2120.1507994856856</v>
      </c>
      <c r="L22" s="5">
        <f>'[1]1995'!$AM$100</f>
        <v>2151.4785874605222</v>
      </c>
      <c r="M22" s="5">
        <f>'[1]1996'!$AM$100</f>
        <v>2151.394427678527</v>
      </c>
      <c r="N22" s="5">
        <f>'[1]1997'!$AM$100</f>
        <v>2096.653320342479</v>
      </c>
      <c r="O22" s="5">
        <f>'[1]1998'!$AM$100</f>
        <v>2073.5040010447815</v>
      </c>
      <c r="P22" s="5">
        <f>'[1]1999'!$AM$100</f>
        <v>2005.3544130563696</v>
      </c>
      <c r="Q22" s="5">
        <f t="shared" si="10"/>
        <v>2300</v>
      </c>
      <c r="R22" s="5">
        <f t="shared" si="10"/>
        <v>2200</v>
      </c>
      <c r="S22" s="5">
        <f t="shared" si="10"/>
        <v>2100</v>
      </c>
      <c r="T22" s="5">
        <f t="shared" si="10"/>
        <v>2100</v>
      </c>
      <c r="U22" s="5">
        <f t="shared" si="11"/>
        <v>2100</v>
      </c>
      <c r="V22" s="5">
        <f t="shared" si="11"/>
        <v>2100</v>
      </c>
      <c r="W22" s="5">
        <f t="shared" si="11"/>
        <v>2100</v>
      </c>
      <c r="X22" s="5">
        <f t="shared" si="11"/>
        <v>2100</v>
      </c>
      <c r="Y22" s="5">
        <f t="shared" si="11"/>
        <v>2200</v>
      </c>
      <c r="Z22" s="5">
        <f t="shared" si="11"/>
        <v>2100</v>
      </c>
      <c r="AA22" s="5">
        <f t="shared" si="11"/>
        <v>2200</v>
      </c>
      <c r="AB22" s="5">
        <f t="shared" si="11"/>
        <v>2200</v>
      </c>
      <c r="AC22" s="5">
        <f t="shared" si="11"/>
        <v>2100</v>
      </c>
      <c r="AD22" s="5">
        <f t="shared" si="11"/>
        <v>2100</v>
      </c>
      <c r="AE22" s="5">
        <f t="shared" si="11"/>
        <v>2000</v>
      </c>
    </row>
    <row r="23" spans="1:31" ht="12.75">
      <c r="A23" s="3" t="s">
        <v>14</v>
      </c>
      <c r="B23" s="5">
        <f>B19+B20+B21+B22</f>
        <v>35547.94478105403</v>
      </c>
      <c r="C23" s="5">
        <f aca="true" t="shared" si="12" ref="C23:P23">C19+C20+C21+C22</f>
        <v>34112.92354682434</v>
      </c>
      <c r="D23" s="5">
        <f t="shared" si="12"/>
        <v>32160.109170827593</v>
      </c>
      <c r="E23" s="5">
        <f t="shared" si="12"/>
        <v>30869.599957454247</v>
      </c>
      <c r="F23" s="5">
        <f t="shared" si="12"/>
        <v>30379.632286441476</v>
      </c>
      <c r="G23" s="5">
        <f t="shared" si="12"/>
        <v>30019.913868054173</v>
      </c>
      <c r="H23" s="5">
        <f t="shared" si="12"/>
        <v>28486.713008298033</v>
      </c>
      <c r="I23" s="5">
        <f t="shared" si="12"/>
        <v>26641.366157117372</v>
      </c>
      <c r="J23" s="5">
        <f t="shared" si="12"/>
        <v>25645.65672231341</v>
      </c>
      <c r="K23" s="5">
        <f t="shared" si="12"/>
        <v>23743.75004080274</v>
      </c>
      <c r="L23" s="5">
        <f t="shared" si="12"/>
        <v>22640.73736917529</v>
      </c>
      <c r="M23" s="5">
        <f t="shared" si="12"/>
        <v>21806.10859803118</v>
      </c>
      <c r="N23" s="5">
        <f t="shared" si="12"/>
        <v>20872.93549396792</v>
      </c>
      <c r="O23" s="5">
        <f t="shared" si="12"/>
        <v>20693.65603105412</v>
      </c>
      <c r="P23" s="5">
        <f t="shared" si="12"/>
        <v>19835.63221201823</v>
      </c>
      <c r="Q23" s="5">
        <f t="shared" si="10"/>
        <v>35500</v>
      </c>
      <c r="R23" s="5">
        <f t="shared" si="10"/>
        <v>34100</v>
      </c>
      <c r="S23" s="5">
        <f t="shared" si="10"/>
        <v>32200</v>
      </c>
      <c r="T23" s="5">
        <f t="shared" si="10"/>
        <v>30900</v>
      </c>
      <c r="U23" s="5">
        <f t="shared" si="11"/>
        <v>30400</v>
      </c>
      <c r="V23" s="5">
        <f t="shared" si="11"/>
        <v>30000</v>
      </c>
      <c r="W23" s="5">
        <f t="shared" si="11"/>
        <v>28500</v>
      </c>
      <c r="X23" s="5">
        <f t="shared" si="11"/>
        <v>26600</v>
      </c>
      <c r="Y23" s="5">
        <f t="shared" si="11"/>
        <v>25600</v>
      </c>
      <c r="Z23" s="5">
        <f t="shared" si="11"/>
        <v>23700</v>
      </c>
      <c r="AA23" s="5">
        <f t="shared" si="11"/>
        <v>22600</v>
      </c>
      <c r="AB23" s="5">
        <f t="shared" si="11"/>
        <v>21800</v>
      </c>
      <c r="AC23" s="5">
        <f t="shared" si="11"/>
        <v>20900</v>
      </c>
      <c r="AD23" s="5">
        <f t="shared" si="11"/>
        <v>20700</v>
      </c>
      <c r="AE23" s="5">
        <f t="shared" si="11"/>
        <v>19800</v>
      </c>
    </row>
    <row r="24" spans="17:31" ht="12.75"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2.75">
      <c r="A25" s="1" t="s">
        <v>11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.75">
      <c r="A26" s="2" t="s">
        <v>0</v>
      </c>
      <c r="B26" s="5">
        <v>91667.8350513227</v>
      </c>
      <c r="C26" s="5">
        <v>93797.48226951476</v>
      </c>
      <c r="D26" s="5">
        <v>90511.90650568303</v>
      </c>
      <c r="E26" s="5">
        <v>89457.22763716758</v>
      </c>
      <c r="F26" s="5">
        <v>87327.01801895775</v>
      </c>
      <c r="G26" s="5">
        <v>85771.89883622777</v>
      </c>
      <c r="H26" s="5">
        <v>87144.991980724</v>
      </c>
      <c r="I26" s="5">
        <v>91245.82674274093</v>
      </c>
      <c r="J26" s="5">
        <v>94213.52861838751</v>
      </c>
      <c r="K26" s="5">
        <v>89085.01246747529</v>
      </c>
      <c r="L26" s="5">
        <v>83971.01341322657</v>
      </c>
      <c r="M26" s="5">
        <v>84662.68141872721</v>
      </c>
      <c r="N26" s="5">
        <v>87841.46937925857</v>
      </c>
      <c r="O26" s="5">
        <v>92690.72178593266</v>
      </c>
      <c r="P26" s="5">
        <v>91180.38075392085</v>
      </c>
      <c r="Q26" s="5">
        <f>ROUND(B26/100,0)*100</f>
        <v>91700</v>
      </c>
      <c r="R26" s="5">
        <f aca="true" t="shared" si="13" ref="R26:T28">ROUND(C26/100,0)*100</f>
        <v>93800</v>
      </c>
      <c r="S26" s="5">
        <f t="shared" si="13"/>
        <v>90500</v>
      </c>
      <c r="T26" s="5">
        <f t="shared" si="13"/>
        <v>89500</v>
      </c>
      <c r="U26" s="5">
        <f aca="true" t="shared" si="14" ref="U26:AE28">ROUND(F26/100,0)*100</f>
        <v>87300</v>
      </c>
      <c r="V26" s="5">
        <f t="shared" si="14"/>
        <v>85800</v>
      </c>
      <c r="W26" s="5">
        <f t="shared" si="14"/>
        <v>87100</v>
      </c>
      <c r="X26" s="5">
        <f t="shared" si="14"/>
        <v>91200</v>
      </c>
      <c r="Y26" s="5">
        <f t="shared" si="14"/>
        <v>94200</v>
      </c>
      <c r="Z26" s="5">
        <f t="shared" si="14"/>
        <v>89100</v>
      </c>
      <c r="AA26" s="5">
        <f t="shared" si="14"/>
        <v>84000</v>
      </c>
      <c r="AB26" s="5">
        <f t="shared" si="14"/>
        <v>84700</v>
      </c>
      <c r="AC26" s="5">
        <f t="shared" si="14"/>
        <v>87800</v>
      </c>
      <c r="AD26" s="5">
        <f t="shared" si="14"/>
        <v>92700</v>
      </c>
      <c r="AE26" s="5">
        <f t="shared" si="14"/>
        <v>91200</v>
      </c>
    </row>
    <row r="27" spans="1:31" ht="12.75">
      <c r="A27" s="3" t="s">
        <v>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86.89192059999999</v>
      </c>
      <c r="I27" s="5">
        <v>183.57001666666665</v>
      </c>
      <c r="J27" s="5">
        <v>280.030076</v>
      </c>
      <c r="K27" s="5">
        <v>347.70774133333333</v>
      </c>
      <c r="L27" s="5">
        <v>434.79174333333333</v>
      </c>
      <c r="M27" s="5">
        <v>524.7165784</v>
      </c>
      <c r="N27" s="5">
        <v>653.9404797333334</v>
      </c>
      <c r="O27" s="5">
        <v>771.7068533333334</v>
      </c>
      <c r="P27" s="5">
        <v>851.5087037999999</v>
      </c>
      <c r="Q27" s="5">
        <f>ROUND(B27/100,0)*100</f>
        <v>0</v>
      </c>
      <c r="R27" s="5">
        <f t="shared" si="13"/>
        <v>0</v>
      </c>
      <c r="S27" s="5">
        <f t="shared" si="13"/>
        <v>0</v>
      </c>
      <c r="T27" s="5">
        <f t="shared" si="13"/>
        <v>0</v>
      </c>
      <c r="U27" s="5">
        <f t="shared" si="14"/>
        <v>0</v>
      </c>
      <c r="V27" s="5">
        <f t="shared" si="14"/>
        <v>0</v>
      </c>
      <c r="W27" s="5">
        <f t="shared" si="14"/>
        <v>100</v>
      </c>
      <c r="X27" s="5">
        <f t="shared" si="14"/>
        <v>200</v>
      </c>
      <c r="Y27" s="5">
        <f t="shared" si="14"/>
        <v>300</v>
      </c>
      <c r="Z27" s="5">
        <f t="shared" si="14"/>
        <v>300</v>
      </c>
      <c r="AA27" s="5">
        <f t="shared" si="14"/>
        <v>400</v>
      </c>
      <c r="AB27" s="5">
        <f t="shared" si="14"/>
        <v>500</v>
      </c>
      <c r="AC27" s="5">
        <f t="shared" si="14"/>
        <v>700</v>
      </c>
      <c r="AD27" s="5">
        <f t="shared" si="14"/>
        <v>800</v>
      </c>
      <c r="AE27" s="5">
        <f t="shared" si="14"/>
        <v>900</v>
      </c>
    </row>
    <row r="28" spans="1:31" ht="12.75">
      <c r="A28" s="3" t="s">
        <v>2</v>
      </c>
      <c r="B28" s="5">
        <f>B26+B27</f>
        <v>91667.8350513227</v>
      </c>
      <c r="C28" s="5">
        <f aca="true" t="shared" si="15" ref="C28:P28">C26+C27</f>
        <v>93797.48226951476</v>
      </c>
      <c r="D28" s="5">
        <f t="shared" si="15"/>
        <v>90511.90650568303</v>
      </c>
      <c r="E28" s="5">
        <f t="shared" si="15"/>
        <v>89457.22763716758</v>
      </c>
      <c r="F28" s="5">
        <f t="shared" si="15"/>
        <v>87327.01801895775</v>
      </c>
      <c r="G28" s="5">
        <f t="shared" si="15"/>
        <v>85771.89883622777</v>
      </c>
      <c r="H28" s="5">
        <f t="shared" si="15"/>
        <v>87231.88390132399</v>
      </c>
      <c r="I28" s="5">
        <f t="shared" si="15"/>
        <v>91429.3967594076</v>
      </c>
      <c r="J28" s="5">
        <f t="shared" si="15"/>
        <v>94493.55869438751</v>
      </c>
      <c r="K28" s="5">
        <f t="shared" si="15"/>
        <v>89432.72020880862</v>
      </c>
      <c r="L28" s="5">
        <f t="shared" si="15"/>
        <v>84405.8051565599</v>
      </c>
      <c r="M28" s="5">
        <f t="shared" si="15"/>
        <v>85187.3979971272</v>
      </c>
      <c r="N28" s="5">
        <f t="shared" si="15"/>
        <v>88495.4098589919</v>
      </c>
      <c r="O28" s="5">
        <f t="shared" si="15"/>
        <v>93462.428639266</v>
      </c>
      <c r="P28" s="5">
        <f t="shared" si="15"/>
        <v>92031.88945772086</v>
      </c>
      <c r="Q28" s="5">
        <f>ROUND(B28/100,0)*100</f>
        <v>91700</v>
      </c>
      <c r="R28" s="5">
        <f t="shared" si="13"/>
        <v>93800</v>
      </c>
      <c r="S28" s="5">
        <f t="shared" si="13"/>
        <v>90500</v>
      </c>
      <c r="T28" s="5">
        <f t="shared" si="13"/>
        <v>89500</v>
      </c>
      <c r="U28" s="5">
        <f t="shared" si="14"/>
        <v>87300</v>
      </c>
      <c r="V28" s="5">
        <f t="shared" si="14"/>
        <v>85800</v>
      </c>
      <c r="W28" s="5">
        <f t="shared" si="14"/>
        <v>87200</v>
      </c>
      <c r="X28" s="5">
        <f t="shared" si="14"/>
        <v>91400</v>
      </c>
      <c r="Y28" s="5">
        <f t="shared" si="14"/>
        <v>94500</v>
      </c>
      <c r="Z28" s="5">
        <f t="shared" si="14"/>
        <v>89400</v>
      </c>
      <c r="AA28" s="5">
        <f t="shared" si="14"/>
        <v>84400</v>
      </c>
      <c r="AB28" s="5">
        <f t="shared" si="14"/>
        <v>85200</v>
      </c>
      <c r="AC28" s="5">
        <f t="shared" si="14"/>
        <v>88500</v>
      </c>
      <c r="AD28" s="5">
        <f t="shared" si="14"/>
        <v>93500</v>
      </c>
      <c r="AE28" s="5">
        <f t="shared" si="14"/>
        <v>92000</v>
      </c>
    </row>
    <row r="29" spans="1:16" ht="12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31" ht="12.75">
      <c r="A30" s="2" t="s">
        <v>3</v>
      </c>
      <c r="B30" s="5">
        <v>18283.262184083327</v>
      </c>
      <c r="C30" s="5">
        <v>18605.41922328745</v>
      </c>
      <c r="D30" s="5">
        <v>17838.597337260915</v>
      </c>
      <c r="E30" s="5">
        <v>17533.563679927185</v>
      </c>
      <c r="F30" s="5">
        <v>17010.859722196685</v>
      </c>
      <c r="G30" s="5">
        <v>16579.51840943184</v>
      </c>
      <c r="H30" s="5">
        <v>16741.31148130506</v>
      </c>
      <c r="I30" s="5">
        <v>17406.954595008803</v>
      </c>
      <c r="J30" s="5">
        <v>17791.799483918327</v>
      </c>
      <c r="K30" s="5">
        <v>16647.51293875248</v>
      </c>
      <c r="L30" s="5">
        <v>15475.949977236698</v>
      </c>
      <c r="M30" s="5">
        <v>15429.370675869362</v>
      </c>
      <c r="N30" s="5">
        <v>15811.999193901162</v>
      </c>
      <c r="O30" s="5">
        <v>16511.768752981996</v>
      </c>
      <c r="P30" s="5">
        <v>16019.954824504613</v>
      </c>
      <c r="Q30" s="5">
        <f aca="true" t="shared" si="16" ref="Q30:T34">ROUND(B30/100,0)*100</f>
        <v>18300</v>
      </c>
      <c r="R30" s="5">
        <f t="shared" si="16"/>
        <v>18600</v>
      </c>
      <c r="S30" s="5">
        <f t="shared" si="16"/>
        <v>17800</v>
      </c>
      <c r="T30" s="5">
        <f t="shared" si="16"/>
        <v>17500</v>
      </c>
      <c r="U30" s="5">
        <f aca="true" t="shared" si="17" ref="U30:AE34">ROUND(F30/100,0)*100</f>
        <v>17000</v>
      </c>
      <c r="V30" s="5">
        <f t="shared" si="17"/>
        <v>16600</v>
      </c>
      <c r="W30" s="5">
        <f t="shared" si="17"/>
        <v>16700</v>
      </c>
      <c r="X30" s="5">
        <f t="shared" si="17"/>
        <v>17400</v>
      </c>
      <c r="Y30" s="5">
        <f t="shared" si="17"/>
        <v>17800</v>
      </c>
      <c r="Z30" s="5">
        <f t="shared" si="17"/>
        <v>16600</v>
      </c>
      <c r="AA30" s="5">
        <f t="shared" si="17"/>
        <v>15500</v>
      </c>
      <c r="AB30" s="5">
        <f t="shared" si="17"/>
        <v>15400</v>
      </c>
      <c r="AC30" s="5">
        <f t="shared" si="17"/>
        <v>15800</v>
      </c>
      <c r="AD30" s="5">
        <f t="shared" si="17"/>
        <v>16500</v>
      </c>
      <c r="AE30" s="5">
        <f t="shared" si="17"/>
        <v>16000</v>
      </c>
    </row>
    <row r="31" spans="1:31" ht="12.75">
      <c r="A31" s="3" t="s">
        <v>4</v>
      </c>
      <c r="B31" s="5">
        <v>8195.806409127244</v>
      </c>
      <c r="C31" s="5">
        <v>8178.155669233455</v>
      </c>
      <c r="D31" s="5">
        <v>7686.6471946696865</v>
      </c>
      <c r="E31" s="5">
        <v>7396.42185416823</v>
      </c>
      <c r="F31" s="5">
        <v>7019.57488002173</v>
      </c>
      <c r="G31" s="5">
        <v>6701.773528251851</v>
      </c>
      <c r="H31" s="5">
        <v>6606.980137382208</v>
      </c>
      <c r="I31" s="5">
        <v>6727.829876963164</v>
      </c>
      <c r="J31" s="5">
        <v>6823.338329738908</v>
      </c>
      <c r="K31" s="5">
        <v>6329.515364219096</v>
      </c>
      <c r="L31" s="5">
        <v>5867.31810720668</v>
      </c>
      <c r="M31" s="5">
        <v>5786.922075923269</v>
      </c>
      <c r="N31" s="5">
        <v>5885.857015097528</v>
      </c>
      <c r="O31" s="5">
        <v>6076.132794172189</v>
      </c>
      <c r="P31" s="5">
        <v>5907.760177745174</v>
      </c>
      <c r="Q31" s="5">
        <f t="shared" si="16"/>
        <v>8200</v>
      </c>
      <c r="R31" s="5">
        <f t="shared" si="16"/>
        <v>8200</v>
      </c>
      <c r="S31" s="5">
        <f t="shared" si="16"/>
        <v>7700</v>
      </c>
      <c r="T31" s="5">
        <f t="shared" si="16"/>
        <v>7400</v>
      </c>
      <c r="U31" s="5">
        <f t="shared" si="17"/>
        <v>7000</v>
      </c>
      <c r="V31" s="5">
        <f t="shared" si="17"/>
        <v>6700</v>
      </c>
      <c r="W31" s="5">
        <f t="shared" si="17"/>
        <v>6600</v>
      </c>
      <c r="X31" s="5">
        <f t="shared" si="17"/>
        <v>6700</v>
      </c>
      <c r="Y31" s="5">
        <f t="shared" si="17"/>
        <v>6800</v>
      </c>
      <c r="Z31" s="5">
        <f t="shared" si="17"/>
        <v>6300</v>
      </c>
      <c r="AA31" s="5">
        <f t="shared" si="17"/>
        <v>5900</v>
      </c>
      <c r="AB31" s="5">
        <f t="shared" si="17"/>
        <v>5800</v>
      </c>
      <c r="AC31" s="5">
        <f t="shared" si="17"/>
        <v>5900</v>
      </c>
      <c r="AD31" s="5">
        <f t="shared" si="17"/>
        <v>6100</v>
      </c>
      <c r="AE31" s="5">
        <f t="shared" si="17"/>
        <v>5900</v>
      </c>
    </row>
    <row r="32" spans="1:31" ht="12.75">
      <c r="A32" s="3" t="s">
        <v>5</v>
      </c>
      <c r="B32" s="5">
        <v>16883.36468808216</v>
      </c>
      <c r="C32" s="5">
        <v>17035.93356737787</v>
      </c>
      <c r="D32" s="5">
        <v>16207.757129725862</v>
      </c>
      <c r="E32" s="5">
        <v>15790.470814557128</v>
      </c>
      <c r="F32" s="5">
        <v>15190.861791466737</v>
      </c>
      <c r="G32" s="5">
        <v>14711.545837386997</v>
      </c>
      <c r="H32" s="5">
        <v>14039.112690506812</v>
      </c>
      <c r="I32" s="5">
        <v>13728.5076511261</v>
      </c>
      <c r="J32" s="5">
        <v>13157.928996794988</v>
      </c>
      <c r="K32" s="5">
        <v>11473.600649214244</v>
      </c>
      <c r="L32" s="5">
        <v>9887.826203903081</v>
      </c>
      <c r="M32" s="5">
        <v>9035.156350764259</v>
      </c>
      <c r="N32" s="5">
        <v>9238.187372102979</v>
      </c>
      <c r="O32" s="5">
        <v>9607.594448202713</v>
      </c>
      <c r="P32" s="5">
        <v>9297.13354916016</v>
      </c>
      <c r="Q32" s="5">
        <f t="shared" si="16"/>
        <v>16900</v>
      </c>
      <c r="R32" s="5">
        <f t="shared" si="16"/>
        <v>17000</v>
      </c>
      <c r="S32" s="5">
        <f t="shared" si="16"/>
        <v>16200</v>
      </c>
      <c r="T32" s="5">
        <f t="shared" si="16"/>
        <v>15800</v>
      </c>
      <c r="U32" s="5">
        <f t="shared" si="17"/>
        <v>15200</v>
      </c>
      <c r="V32" s="5">
        <f t="shared" si="17"/>
        <v>14700</v>
      </c>
      <c r="W32" s="5">
        <f t="shared" si="17"/>
        <v>14000</v>
      </c>
      <c r="X32" s="5">
        <f t="shared" si="17"/>
        <v>13700</v>
      </c>
      <c r="Y32" s="5">
        <f t="shared" si="17"/>
        <v>13200</v>
      </c>
      <c r="Z32" s="5">
        <f t="shared" si="17"/>
        <v>11500</v>
      </c>
      <c r="AA32" s="5">
        <f t="shared" si="17"/>
        <v>9900</v>
      </c>
      <c r="AB32" s="5">
        <f t="shared" si="17"/>
        <v>9000</v>
      </c>
      <c r="AC32" s="5">
        <f t="shared" si="17"/>
        <v>9200</v>
      </c>
      <c r="AD32" s="5">
        <f t="shared" si="17"/>
        <v>9600</v>
      </c>
      <c r="AE32" s="5">
        <f t="shared" si="17"/>
        <v>9300</v>
      </c>
    </row>
    <row r="33" spans="1:31" ht="12.75">
      <c r="A33" s="3" t="s">
        <v>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6.0824344419999985</v>
      </c>
      <c r="I33" s="5">
        <v>12.849901166666665</v>
      </c>
      <c r="J33" s="5">
        <v>19.60210532</v>
      </c>
      <c r="K33" s="5">
        <v>24.339541893333333</v>
      </c>
      <c r="L33" s="5">
        <v>30.435422033333335</v>
      </c>
      <c r="M33" s="5">
        <v>36.730160488</v>
      </c>
      <c r="N33" s="5">
        <v>45.77583358133334</v>
      </c>
      <c r="O33" s="5">
        <v>54.019479733333334</v>
      </c>
      <c r="P33" s="5">
        <v>59.605609265999995</v>
      </c>
      <c r="Q33" s="5">
        <f t="shared" si="16"/>
        <v>0</v>
      </c>
      <c r="R33" s="5">
        <f t="shared" si="16"/>
        <v>0</v>
      </c>
      <c r="S33" s="5">
        <f t="shared" si="16"/>
        <v>0</v>
      </c>
      <c r="T33" s="5">
        <f t="shared" si="16"/>
        <v>0</v>
      </c>
      <c r="U33" s="5">
        <f t="shared" si="17"/>
        <v>0</v>
      </c>
      <c r="V33" s="5">
        <f t="shared" si="17"/>
        <v>0</v>
      </c>
      <c r="W33" s="5">
        <f t="shared" si="17"/>
        <v>0</v>
      </c>
      <c r="X33" s="5">
        <f t="shared" si="17"/>
        <v>0</v>
      </c>
      <c r="Y33" s="5">
        <f t="shared" si="17"/>
        <v>0</v>
      </c>
      <c r="Z33" s="5">
        <f t="shared" si="17"/>
        <v>0</v>
      </c>
      <c r="AA33" s="5">
        <f t="shared" si="17"/>
        <v>0</v>
      </c>
      <c r="AB33" s="5">
        <f t="shared" si="17"/>
        <v>0</v>
      </c>
      <c r="AC33" s="5">
        <f t="shared" si="17"/>
        <v>0</v>
      </c>
      <c r="AD33" s="5">
        <f t="shared" si="17"/>
        <v>100</v>
      </c>
      <c r="AE33" s="5">
        <f t="shared" si="17"/>
        <v>100</v>
      </c>
    </row>
    <row r="34" spans="1:31" ht="12.75">
      <c r="A34" s="3" t="s">
        <v>7</v>
      </c>
      <c r="B34" s="5">
        <f>SUM(B30:B33)</f>
        <v>43362.43328129273</v>
      </c>
      <c r="C34" s="5">
        <f aca="true" t="shared" si="18" ref="C34:P34">SUM(C30:C33)</f>
        <v>43819.508459898774</v>
      </c>
      <c r="D34" s="5">
        <f t="shared" si="18"/>
        <v>41733.00166165647</v>
      </c>
      <c r="E34" s="5">
        <f t="shared" si="18"/>
        <v>40720.456348652544</v>
      </c>
      <c r="F34" s="5">
        <f t="shared" si="18"/>
        <v>39221.29639368515</v>
      </c>
      <c r="G34" s="5">
        <f t="shared" si="18"/>
        <v>37992.837775070686</v>
      </c>
      <c r="H34" s="5">
        <f t="shared" si="18"/>
        <v>37393.48674363609</v>
      </c>
      <c r="I34" s="5">
        <f t="shared" si="18"/>
        <v>37876.14202426473</v>
      </c>
      <c r="J34" s="5">
        <f t="shared" si="18"/>
        <v>37792.66891577222</v>
      </c>
      <c r="K34" s="5">
        <f t="shared" si="18"/>
        <v>34474.968494079156</v>
      </c>
      <c r="L34" s="5">
        <f t="shared" si="18"/>
        <v>31261.529710379793</v>
      </c>
      <c r="M34" s="5">
        <f t="shared" si="18"/>
        <v>30288.179263044894</v>
      </c>
      <c r="N34" s="5">
        <f t="shared" si="18"/>
        <v>30981.819414683</v>
      </c>
      <c r="O34" s="5">
        <f t="shared" si="18"/>
        <v>32249.51547509023</v>
      </c>
      <c r="P34" s="5">
        <f t="shared" si="18"/>
        <v>31284.45416067595</v>
      </c>
      <c r="Q34" s="5">
        <f t="shared" si="16"/>
        <v>43400</v>
      </c>
      <c r="R34" s="5">
        <f t="shared" si="16"/>
        <v>43800</v>
      </c>
      <c r="S34" s="5">
        <f t="shared" si="16"/>
        <v>41700</v>
      </c>
      <c r="T34" s="5">
        <f t="shared" si="16"/>
        <v>40700</v>
      </c>
      <c r="U34" s="5">
        <f t="shared" si="17"/>
        <v>39200</v>
      </c>
      <c r="V34" s="5">
        <f t="shared" si="17"/>
        <v>38000</v>
      </c>
      <c r="W34" s="5">
        <f t="shared" si="17"/>
        <v>37400</v>
      </c>
      <c r="X34" s="5">
        <f t="shared" si="17"/>
        <v>37900</v>
      </c>
      <c r="Y34" s="5">
        <f t="shared" si="17"/>
        <v>37800</v>
      </c>
      <c r="Z34" s="5">
        <f t="shared" si="17"/>
        <v>34500</v>
      </c>
      <c r="AA34" s="5">
        <f t="shared" si="17"/>
        <v>31300</v>
      </c>
      <c r="AB34" s="5">
        <f t="shared" si="17"/>
        <v>30300</v>
      </c>
      <c r="AC34" s="5">
        <f t="shared" si="17"/>
        <v>31000</v>
      </c>
      <c r="AD34" s="5">
        <f t="shared" si="17"/>
        <v>32200</v>
      </c>
      <c r="AE34" s="5">
        <f t="shared" si="17"/>
        <v>31300</v>
      </c>
    </row>
    <row r="37" spans="17:35" ht="12.75">
      <c r="Q37" s="2">
        <v>1985</v>
      </c>
      <c r="R37" s="2">
        <f aca="true" t="shared" si="19" ref="R37:AE37">Q37+1</f>
        <v>1986</v>
      </c>
      <c r="S37" s="2">
        <f t="shared" si="19"/>
        <v>1987</v>
      </c>
      <c r="T37" s="2">
        <f t="shared" si="19"/>
        <v>1988</v>
      </c>
      <c r="U37" s="2">
        <f>T37+1</f>
        <v>1989</v>
      </c>
      <c r="V37" s="2">
        <f t="shared" si="19"/>
        <v>1990</v>
      </c>
      <c r="W37" s="2">
        <f t="shared" si="19"/>
        <v>1991</v>
      </c>
      <c r="X37" s="2">
        <f t="shared" si="19"/>
        <v>1992</v>
      </c>
      <c r="Y37" s="2">
        <f t="shared" si="19"/>
        <v>1993</v>
      </c>
      <c r="Z37" s="2">
        <f t="shared" si="19"/>
        <v>1994</v>
      </c>
      <c r="AA37" s="2">
        <f t="shared" si="19"/>
        <v>1995</v>
      </c>
      <c r="AB37" s="2">
        <f t="shared" si="19"/>
        <v>1996</v>
      </c>
      <c r="AC37" s="2">
        <f t="shared" si="19"/>
        <v>1997</v>
      </c>
      <c r="AD37" s="2">
        <f t="shared" si="19"/>
        <v>1998</v>
      </c>
      <c r="AE37" s="2">
        <f t="shared" si="19"/>
        <v>1999</v>
      </c>
      <c r="AF37" s="2">
        <v>2000</v>
      </c>
      <c r="AG37" s="2">
        <v>2001</v>
      </c>
      <c r="AH37" s="2">
        <v>2002</v>
      </c>
      <c r="AI37" s="2">
        <v>2003</v>
      </c>
    </row>
    <row r="38" spans="1:35" ht="12.75">
      <c r="A38" s="2" t="s">
        <v>15</v>
      </c>
      <c r="Q38" s="5">
        <f>Q8+Q9</f>
        <v>42400</v>
      </c>
      <c r="R38" s="5">
        <f aca="true" t="shared" si="20" ref="R38:AC38">R8+R9</f>
        <v>42800</v>
      </c>
      <c r="S38" s="5">
        <f t="shared" si="20"/>
        <v>41400</v>
      </c>
      <c r="T38" s="5">
        <f t="shared" si="20"/>
        <v>41500</v>
      </c>
      <c r="U38" s="5">
        <f t="shared" si="20"/>
        <v>41100</v>
      </c>
      <c r="V38" s="5">
        <f t="shared" si="20"/>
        <v>39700</v>
      </c>
      <c r="W38" s="5">
        <f t="shared" si="20"/>
        <v>39600</v>
      </c>
      <c r="X38" s="5">
        <f t="shared" si="20"/>
        <v>40400</v>
      </c>
      <c r="Y38" s="5">
        <f t="shared" si="20"/>
        <v>40100</v>
      </c>
      <c r="Z38" s="5">
        <f t="shared" si="20"/>
        <v>38800</v>
      </c>
      <c r="AA38" s="5">
        <f t="shared" si="20"/>
        <v>36900</v>
      </c>
      <c r="AB38" s="5">
        <f t="shared" si="20"/>
        <v>36800</v>
      </c>
      <c r="AC38" s="5">
        <f t="shared" si="20"/>
        <v>37500</v>
      </c>
      <c r="AD38" s="5">
        <f>AC38-2000/2</f>
        <v>36500</v>
      </c>
      <c r="AE38" s="5">
        <f>AC38-2000</f>
        <v>35500</v>
      </c>
      <c r="AF38" s="2">
        <v>0</v>
      </c>
      <c r="AG38" s="2">
        <v>0</v>
      </c>
      <c r="AH38" s="2">
        <v>0</v>
      </c>
      <c r="AI38" s="2">
        <v>0</v>
      </c>
    </row>
    <row r="39" spans="1:35" ht="12.75">
      <c r="A39" s="2" t="s">
        <v>16</v>
      </c>
      <c r="Q39" s="5">
        <f>Q10+Q11</f>
        <v>41800</v>
      </c>
      <c r="R39" s="5">
        <f aca="true" t="shared" si="21" ref="R39:AC39">R10+R11</f>
        <v>40900</v>
      </c>
      <c r="S39" s="5">
        <f t="shared" si="21"/>
        <v>38600</v>
      </c>
      <c r="T39" s="5">
        <f t="shared" si="21"/>
        <v>37300</v>
      </c>
      <c r="U39" s="5">
        <f t="shared" si="21"/>
        <v>36300</v>
      </c>
      <c r="V39" s="5">
        <f t="shared" si="21"/>
        <v>35300</v>
      </c>
      <c r="W39" s="5">
        <f t="shared" si="21"/>
        <v>33300</v>
      </c>
      <c r="X39" s="5">
        <f t="shared" si="21"/>
        <v>31500</v>
      </c>
      <c r="Y39" s="5">
        <f t="shared" si="21"/>
        <v>29900</v>
      </c>
      <c r="Z39" s="5">
        <f t="shared" si="21"/>
        <v>26700</v>
      </c>
      <c r="AA39" s="5">
        <f t="shared" si="21"/>
        <v>24000</v>
      </c>
      <c r="AB39" s="5">
        <f t="shared" si="21"/>
        <v>22400</v>
      </c>
      <c r="AC39" s="5">
        <f t="shared" si="21"/>
        <v>21800</v>
      </c>
      <c r="AD39" s="5">
        <f>AC39-1450/2</f>
        <v>21075</v>
      </c>
      <c r="AE39" s="5">
        <f>AC39-1450</f>
        <v>20350</v>
      </c>
      <c r="AF39" s="2">
        <v>0</v>
      </c>
      <c r="AG39" s="2">
        <v>0</v>
      </c>
      <c r="AH39" s="2">
        <v>0</v>
      </c>
      <c r="AI39" s="2">
        <v>0</v>
      </c>
    </row>
    <row r="40" spans="1:35" ht="12.75">
      <c r="A40" s="2" t="s">
        <v>17</v>
      </c>
      <c r="Q40" s="5">
        <f>Q6-Q39</f>
        <v>221500</v>
      </c>
      <c r="R40" s="5">
        <f aca="true" t="shared" si="22" ref="R40:AC40">R6-R39</f>
        <v>220600</v>
      </c>
      <c r="S40" s="5">
        <f t="shared" si="22"/>
        <v>212900</v>
      </c>
      <c r="T40" s="5">
        <f t="shared" si="22"/>
        <v>210700</v>
      </c>
      <c r="U40" s="5">
        <f t="shared" si="22"/>
        <v>210000</v>
      </c>
      <c r="V40" s="5">
        <f t="shared" si="22"/>
        <v>209000</v>
      </c>
      <c r="W40" s="5">
        <f t="shared" si="22"/>
        <v>211900</v>
      </c>
      <c r="X40" s="5">
        <f t="shared" si="22"/>
        <v>214100</v>
      </c>
      <c r="Y40" s="5">
        <f t="shared" si="22"/>
        <v>217600</v>
      </c>
      <c r="Z40" s="5">
        <f t="shared" si="22"/>
        <v>211400</v>
      </c>
      <c r="AA40" s="5">
        <f t="shared" si="22"/>
        <v>207500</v>
      </c>
      <c r="AB40" s="5">
        <f t="shared" si="22"/>
        <v>210200</v>
      </c>
      <c r="AC40" s="5">
        <f t="shared" si="22"/>
        <v>208400</v>
      </c>
      <c r="AD40" s="5">
        <f>AD41-AD38-AD39</f>
        <v>202625</v>
      </c>
      <c r="AE40" s="5">
        <f>AE41-AE38-AE39</f>
        <v>196850</v>
      </c>
      <c r="AF40" s="2">
        <v>0</v>
      </c>
      <c r="AG40" s="2">
        <v>0</v>
      </c>
      <c r="AH40" s="2">
        <v>0</v>
      </c>
      <c r="AI40" s="2">
        <v>0</v>
      </c>
    </row>
    <row r="41" spans="1:35" ht="12.75">
      <c r="A41" s="2" t="s">
        <v>18</v>
      </c>
      <c r="Q41" s="5">
        <f>SUM(Q38:Q40)</f>
        <v>305700</v>
      </c>
      <c r="R41" s="5">
        <f aca="true" t="shared" si="23" ref="R41:AC41">SUM(R38:R40)</f>
        <v>304300</v>
      </c>
      <c r="S41" s="5">
        <f t="shared" si="23"/>
        <v>292900</v>
      </c>
      <c r="T41" s="5">
        <f t="shared" si="23"/>
        <v>289500</v>
      </c>
      <c r="U41" s="5">
        <f t="shared" si="23"/>
        <v>287400</v>
      </c>
      <c r="V41" s="5">
        <f t="shared" si="23"/>
        <v>284000</v>
      </c>
      <c r="W41" s="5">
        <f t="shared" si="23"/>
        <v>284800</v>
      </c>
      <c r="X41" s="5">
        <f t="shared" si="23"/>
        <v>286000</v>
      </c>
      <c r="Y41" s="5">
        <f t="shared" si="23"/>
        <v>287600</v>
      </c>
      <c r="Z41" s="5">
        <f t="shared" si="23"/>
        <v>276900</v>
      </c>
      <c r="AA41" s="5">
        <f t="shared" si="23"/>
        <v>268400</v>
      </c>
      <c r="AB41" s="5">
        <f t="shared" si="23"/>
        <v>269400</v>
      </c>
      <c r="AC41" s="5">
        <f t="shared" si="23"/>
        <v>267700</v>
      </c>
      <c r="AD41" s="2">
        <f>AC41-15000/2</f>
        <v>260200</v>
      </c>
      <c r="AE41" s="5">
        <f>AC41-15000</f>
        <v>252700</v>
      </c>
      <c r="AF41" s="2">
        <v>0</v>
      </c>
      <c r="AG41" s="2">
        <v>0</v>
      </c>
      <c r="AH41" s="2">
        <v>0</v>
      </c>
      <c r="AI41" s="2">
        <v>0</v>
      </c>
    </row>
    <row r="43" spans="1:35" ht="12.75">
      <c r="A43" s="2" t="s">
        <v>19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f>AE41-7000*1/4</f>
        <v>250950</v>
      </c>
      <c r="AG43" s="2">
        <f>AE41-7000*2/4</f>
        <v>249200</v>
      </c>
      <c r="AH43" s="2">
        <f>AE41-7000*3/4</f>
        <v>247450</v>
      </c>
      <c r="AI43" s="2">
        <f>AE41-7000*4/4</f>
        <v>245700</v>
      </c>
    </row>
    <row r="44" spans="30:35" ht="12.75">
      <c r="AD44" s="2">
        <v>9044</v>
      </c>
      <c r="AE44" s="2">
        <v>8568</v>
      </c>
      <c r="AF44" s="2">
        <v>9560</v>
      </c>
      <c r="AG44" s="2">
        <v>10500</v>
      </c>
      <c r="AH44" s="2">
        <v>11470</v>
      </c>
      <c r="AI44" s="2">
        <v>12400</v>
      </c>
    </row>
    <row r="45" spans="1:35" ht="12.75">
      <c r="A45" s="2" t="s">
        <v>20</v>
      </c>
      <c r="U45" s="5"/>
      <c r="V45" s="5"/>
      <c r="W45" s="5"/>
      <c r="X45" s="5"/>
      <c r="Y45" s="5"/>
      <c r="Z45" s="5"/>
      <c r="AA45" s="5"/>
      <c r="AB45" s="5"/>
      <c r="AC45" s="5"/>
      <c r="AE45" s="5"/>
      <c r="AF45" s="2">
        <f>SUM(AF41:AF44)</f>
        <v>260510</v>
      </c>
      <c r="AG45" s="2">
        <f>SUM(AG41:AG44)</f>
        <v>259700</v>
      </c>
      <c r="AH45" s="2">
        <f>SUM(AH41:AH44)</f>
        <v>258920</v>
      </c>
      <c r="AI45" s="2">
        <f>SUM(AI41:AI44)</f>
        <v>258100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cp:lastPrinted>2001-03-09T13:44:06Z</cp:lastPrinted>
  <dcterms:created xsi:type="dcterms:W3CDTF">2001-02-02T11:54:17Z</dcterms:created>
  <dcterms:modified xsi:type="dcterms:W3CDTF">2001-03-08T19:46:31Z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