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805" windowHeight="4845" activeTab="0"/>
  </bookViews>
  <sheets>
    <sheet name="Fig_1.7.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<sst xmlns="http://schemas.openxmlformats.org/spreadsheetml/2006/main" count="22" uniqueCount="22">
  <si>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Udvikling i erhvervenes produktionsværdi i faste 1995 priser (mio. kr.), 1991 til 2010</t>
  </si>
  <si>
    <t>Adamfremskrivninger til Finansredegørelsen 2001</t>
  </si>
  <si>
    <t>Fra Frits Møller Andersen, ESY - d. 9/8-2001</t>
  </si>
  <si>
    <t>fxn produktionen i fremstillingserhverv = jeres industri</t>
  </si>
  <si>
    <t>fxq privat service</t>
  </si>
  <si>
    <t>fxo offentlig service</t>
  </si>
  <si>
    <t>fxb bygg- og anlæg</t>
  </si>
  <si>
    <t>fxa landbrug</t>
  </si>
  <si>
    <t>fxe energiudvinding</t>
  </si>
  <si>
    <t>Date</t>
  </si>
  <si>
    <t>FXN</t>
  </si>
  <si>
    <t>FXQ</t>
  </si>
  <si>
    <t>FXO</t>
  </si>
  <si>
    <t>FXB</t>
  </si>
  <si>
    <t>FXA</t>
  </si>
  <si>
    <t>FXE</t>
  </si>
  <si>
    <t>Landbrug</t>
  </si>
  <si>
    <t>Fremstillingserhverv</t>
  </si>
  <si>
    <t>Bygge- og anlæg</t>
  </si>
  <si>
    <t>Energiudvinding</t>
  </si>
  <si>
    <t>Privat service</t>
  </si>
  <si>
    <t>Offentlig service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</si>
</sst>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4"/>
      <name val="Arial"/>
      <family val="2"/>
    </font>
    <font>
      <sz val="8.75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"/>
          <c:w val="0.694"/>
          <c:h val="0.96825"/>
        </c:manualLayout>
      </c:layout>
      <c:lineChart>
        <c:grouping val="standard"/>
        <c:varyColors val="0"/>
        <c:ser>
          <c:idx val="1"/>
          <c:order val="0"/>
          <c:tx>
            <c:strRef>
              <c:f>'Fig_1.7.5'!$K$11</c:f>
              <c:strCache>
                <c:ptCount val="1"/>
                <c:pt idx="0">
                  <c:v>Fremstillingserhverv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'Fig_1.7.5'!$I$12:$I$31</c:f>
              <c:numCache/>
            </c:numRef>
          </c:cat>
          <c:val>
            <c:numRef>
              <c:f>'Fig_1.7.5'!$K$12:$K$31</c:f>
              <c:numCache/>
            </c:numRef>
          </c:val>
          <c:smooth val="0"/>
        </c:ser>
        <c:ser>
          <c:idx val="2"/>
          <c:order val="1"/>
          <c:tx>
            <c:strRef>
              <c:f>'Fig_1.7.5'!$L$11</c:f>
              <c:strCache>
                <c:ptCount val="1"/>
                <c:pt idx="0">
                  <c:v>Bygge- og anlæg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'Fig_1.7.5'!$I$12:$I$31</c:f>
              <c:numCache/>
            </c:numRef>
          </c:cat>
          <c:val>
            <c:numRef>
              <c:f>'Fig_1.7.5'!$L$12:$L$31</c:f>
              <c:numCache/>
            </c:numRef>
          </c:val>
          <c:smooth val="0"/>
        </c:ser>
        <c:ser>
          <c:idx val="3"/>
          <c:order val="2"/>
          <c:tx>
            <c:strRef>
              <c:f>'Fig_1.7.5'!$M$11</c:f>
              <c:strCache>
                <c:ptCount val="1"/>
                <c:pt idx="0">
                  <c:v>Energiudvinding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'Fig_1.7.5'!$I$12:$I$31</c:f>
              <c:numCache/>
            </c:numRef>
          </c:cat>
          <c:val>
            <c:numRef>
              <c:f>'Fig_1.7.5'!$M$12:$M$31</c:f>
              <c:numCache/>
            </c:numRef>
          </c:val>
          <c:smooth val="0"/>
        </c:ser>
        <c:ser>
          <c:idx val="4"/>
          <c:order val="3"/>
          <c:tx>
            <c:strRef>
              <c:f>'Fig_1.7.5'!$N$11</c:f>
              <c:strCache>
                <c:ptCount val="1"/>
                <c:pt idx="0">
                  <c:v>Privat service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'Fig_1.7.5'!$I$12:$I$31</c:f>
              <c:numCache/>
            </c:numRef>
          </c:cat>
          <c:val>
            <c:numRef>
              <c:f>'Fig_1.7.5'!$N$12:$N$31</c:f>
              <c:numCache/>
            </c:numRef>
          </c:val>
          <c:smooth val="0"/>
        </c:ser>
        <c:ser>
          <c:idx val="5"/>
          <c:order val="4"/>
          <c:tx>
            <c:strRef>
              <c:f>'Fig_1.7.5'!$O$11</c:f>
              <c:strCache>
                <c:ptCount val="1"/>
                <c:pt idx="0">
                  <c:v>Offentlig service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'Fig_1.7.5'!$I$12:$I$31</c:f>
              <c:numCache/>
            </c:numRef>
          </c:cat>
          <c:val>
            <c:numRef>
              <c:f>'Fig_1.7.5'!$O$12:$O$31</c:f>
              <c:numCache/>
            </c:numRef>
          </c:val>
          <c:smooth val="0"/>
        </c:ser>
        <c:ser>
          <c:idx val="0"/>
          <c:order val="5"/>
          <c:tx>
            <c:strRef>
              <c:f>'Fig_1.7.5'!$J$11</c:f>
              <c:strCache>
                <c:ptCount val="1"/>
                <c:pt idx="0">
                  <c:v>Landbrug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'Fig_1.7.5'!$I$12:$I$31</c:f>
              <c:numCache/>
            </c:numRef>
          </c:cat>
          <c:val>
            <c:numRef>
              <c:f>'Fig_1.7.5'!$J$12:$J$31</c:f>
              <c:numCache/>
            </c:numRef>
          </c:val>
          <c:smooth val="0"/>
        </c:ser>
        <c:axId val="27335566"/>
        <c:axId val="44693503"/>
      </c:line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3503"/>
        <c:crosses val="autoZero"/>
        <c:auto val="1"/>
        <c:lblOffset val="100"/>
        <c:tickLblSkip val="5"/>
        <c:noMultiLvlLbl val="0"/>
      </c:catAx>
      <c:valAx>
        <c:axId val="4469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Mia. kr faste 1995 priser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35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12375"/>
          <c:w val="0.24875"/>
          <c:h val="0.6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32</xdr:row>
      <xdr:rowOff>38100</xdr:rowOff>
    </xdr:from>
    <xdr:to>
      <xdr:col>17</xdr:col>
      <xdr:colOff>457200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7248525" y="5286375"/>
        <a:ext cx="3571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H28">
      <selection activeCell="I11" sqref="I11:O32"/>
    </sheetView>
  </sheetViews>
  <sheetFormatPr defaultColWidth="9.140625" defaultRowHeight="12.75"/>
  <sheetData>
    <row r="1" ht="18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1" spans="1:15" ht="12.75">
      <c r="A11" t="s">
        <v>9</v>
      </c>
      <c r="B11" t="s">
        <v>10</v>
      </c>
      <c r="C11" t="s">
        <v>11</v>
      </c>
      <c r="D11" t="s">
        <v>12</v>
      </c>
      <c r="E11" t="s">
        <v>13</v>
      </c>
      <c r="F11" t="s">
        <v>14</v>
      </c>
      <c r="G11" t="s">
        <v>15</v>
      </c>
      <c r="J11" t="s">
        <v>16</v>
      </c>
      <c r="K11" t="s">
        <v>17</v>
      </c>
      <c r="L11" t="s">
        <v>18</v>
      </c>
      <c r="M11" t="s">
        <v>19</v>
      </c>
      <c r="N11" t="s">
        <v>20</v>
      </c>
      <c r="O11" t="s">
        <v>21</v>
      </c>
    </row>
    <row r="12" spans="1:17" ht="12.75">
      <c r="A12" s="2">
        <v>33603</v>
      </c>
      <c r="B12">
        <v>419918</v>
      </c>
      <c r="C12">
        <v>604198</v>
      </c>
      <c r="D12">
        <v>238133</v>
      </c>
      <c r="E12">
        <v>106586</v>
      </c>
      <c r="F12">
        <v>61167.3984375</v>
      </c>
      <c r="G12">
        <v>7022.22998046875</v>
      </c>
      <c r="I12">
        <f>1990+1</f>
        <v>1991</v>
      </c>
      <c r="J12" s="3">
        <f aca="true" t="shared" si="0" ref="J12:J32">F12/1000</f>
        <v>61.1673984375</v>
      </c>
      <c r="K12" s="3">
        <f aca="true" t="shared" si="1" ref="K12:K32">B12/1000</f>
        <v>419.918</v>
      </c>
      <c r="L12" s="3">
        <f aca="true" t="shared" si="2" ref="L12:L32">E12/1000</f>
        <v>106.586</v>
      </c>
      <c r="M12" s="3">
        <f aca="true" t="shared" si="3" ref="M12:M32">G12/1000</f>
        <v>7.02222998046875</v>
      </c>
      <c r="N12" s="3">
        <f aca="true" t="shared" si="4" ref="N12:N32">C12/1000</f>
        <v>604.198</v>
      </c>
      <c r="O12" s="3">
        <f aca="true" t="shared" si="5" ref="O12:O32">D12/1000</f>
        <v>238.133</v>
      </c>
      <c r="Q12" s="3">
        <f aca="true" t="shared" si="6" ref="Q12:Q28">J12+K12+L12+M12+N12+O12</f>
        <v>1437.0246284179686</v>
      </c>
    </row>
    <row r="13" spans="1:17" ht="12.75">
      <c r="A13" s="2">
        <v>33969</v>
      </c>
      <c r="B13">
        <v>421783</v>
      </c>
      <c r="C13">
        <v>602612</v>
      </c>
      <c r="D13">
        <v>240886</v>
      </c>
      <c r="E13">
        <v>107070</v>
      </c>
      <c r="F13">
        <v>61547.5</v>
      </c>
      <c r="G13">
        <v>7535.8701171875</v>
      </c>
      <c r="I13">
        <f aca="true" t="shared" si="7" ref="I13:I32">I12+1</f>
        <v>1992</v>
      </c>
      <c r="J13" s="3">
        <f t="shared" si="0"/>
        <v>61.5475</v>
      </c>
      <c r="K13" s="3">
        <f t="shared" si="1"/>
        <v>421.783</v>
      </c>
      <c r="L13" s="3">
        <f t="shared" si="2"/>
        <v>107.07</v>
      </c>
      <c r="M13" s="3">
        <f t="shared" si="3"/>
        <v>7.5358701171875</v>
      </c>
      <c r="N13" s="3">
        <f t="shared" si="4"/>
        <v>602.612</v>
      </c>
      <c r="O13" s="3">
        <f t="shared" si="5"/>
        <v>240.886</v>
      </c>
      <c r="Q13" s="3">
        <f t="shared" si="6"/>
        <v>1441.4343701171874</v>
      </c>
    </row>
    <row r="14" spans="1:17" ht="12.75">
      <c r="A14" s="2">
        <v>34334</v>
      </c>
      <c r="B14">
        <v>418158</v>
      </c>
      <c r="C14">
        <v>604309</v>
      </c>
      <c r="D14">
        <v>250333</v>
      </c>
      <c r="E14">
        <v>106188</v>
      </c>
      <c r="F14">
        <v>66532.703125</v>
      </c>
      <c r="G14">
        <v>7868</v>
      </c>
      <c r="I14">
        <f t="shared" si="7"/>
        <v>1993</v>
      </c>
      <c r="J14" s="3">
        <f t="shared" si="0"/>
        <v>66.532703125</v>
      </c>
      <c r="K14" s="3">
        <f t="shared" si="1"/>
        <v>418.158</v>
      </c>
      <c r="L14" s="3">
        <f t="shared" si="2"/>
        <v>106.188</v>
      </c>
      <c r="M14" s="3">
        <f t="shared" si="3"/>
        <v>7.868</v>
      </c>
      <c r="N14" s="3">
        <f t="shared" si="4"/>
        <v>604.309</v>
      </c>
      <c r="O14" s="3">
        <f t="shared" si="5"/>
        <v>250.333</v>
      </c>
      <c r="Q14" s="3">
        <f t="shared" si="6"/>
        <v>1453.3887031250001</v>
      </c>
    </row>
    <row r="15" spans="1:17" ht="12.75">
      <c r="A15" s="2">
        <v>34699</v>
      </c>
      <c r="B15">
        <v>446125</v>
      </c>
      <c r="C15">
        <v>636370</v>
      </c>
      <c r="D15">
        <v>259501</v>
      </c>
      <c r="E15">
        <v>108649</v>
      </c>
      <c r="F15">
        <v>66448.6015625</v>
      </c>
      <c r="G15">
        <v>8460.349609375</v>
      </c>
      <c r="I15">
        <f t="shared" si="7"/>
        <v>1994</v>
      </c>
      <c r="J15" s="3">
        <f t="shared" si="0"/>
        <v>66.4486015625</v>
      </c>
      <c r="K15" s="3">
        <f t="shared" si="1"/>
        <v>446.125</v>
      </c>
      <c r="L15" s="3">
        <f t="shared" si="2"/>
        <v>108.649</v>
      </c>
      <c r="M15" s="3">
        <f t="shared" si="3"/>
        <v>8.460349609375</v>
      </c>
      <c r="N15" s="3">
        <f t="shared" si="4"/>
        <v>636.37</v>
      </c>
      <c r="O15" s="3">
        <f t="shared" si="5"/>
        <v>259.501</v>
      </c>
      <c r="Q15" s="3">
        <f t="shared" si="6"/>
        <v>1525.553951171875</v>
      </c>
    </row>
    <row r="16" spans="1:17" ht="12.75">
      <c r="A16" s="2">
        <v>35064</v>
      </c>
      <c r="B16">
        <v>463199</v>
      </c>
      <c r="C16">
        <v>653384</v>
      </c>
      <c r="D16">
        <v>264864</v>
      </c>
      <c r="E16">
        <v>114578</v>
      </c>
      <c r="F16">
        <v>65971.6015625</v>
      </c>
      <c r="G16">
        <v>8614.6796875</v>
      </c>
      <c r="I16">
        <f t="shared" si="7"/>
        <v>1995</v>
      </c>
      <c r="J16" s="3">
        <f t="shared" si="0"/>
        <v>65.9716015625</v>
      </c>
      <c r="K16" s="3">
        <f t="shared" si="1"/>
        <v>463.199</v>
      </c>
      <c r="L16" s="3">
        <f t="shared" si="2"/>
        <v>114.578</v>
      </c>
      <c r="M16" s="3">
        <f t="shared" si="3"/>
        <v>8.6146796875</v>
      </c>
      <c r="N16" s="3">
        <f t="shared" si="4"/>
        <v>653.384</v>
      </c>
      <c r="O16" s="3">
        <f t="shared" si="5"/>
        <v>264.864</v>
      </c>
      <c r="Q16" s="3">
        <f t="shared" si="6"/>
        <v>1570.61128125</v>
      </c>
    </row>
    <row r="17" spans="1:17" ht="12.75">
      <c r="A17" s="2">
        <v>35430</v>
      </c>
      <c r="B17">
        <v>467301</v>
      </c>
      <c r="C17">
        <v>673865</v>
      </c>
      <c r="D17">
        <v>273466</v>
      </c>
      <c r="E17">
        <v>122707</v>
      </c>
      <c r="F17">
        <v>66180.5</v>
      </c>
      <c r="G17">
        <v>9955.150390625</v>
      </c>
      <c r="I17">
        <f t="shared" si="7"/>
        <v>1996</v>
      </c>
      <c r="J17" s="3">
        <f t="shared" si="0"/>
        <v>66.1805</v>
      </c>
      <c r="K17" s="3">
        <f t="shared" si="1"/>
        <v>467.301</v>
      </c>
      <c r="L17" s="3">
        <f t="shared" si="2"/>
        <v>122.707</v>
      </c>
      <c r="M17" s="3">
        <f t="shared" si="3"/>
        <v>9.955150390625</v>
      </c>
      <c r="N17" s="3">
        <f t="shared" si="4"/>
        <v>673.865</v>
      </c>
      <c r="O17" s="3">
        <f t="shared" si="5"/>
        <v>273.466</v>
      </c>
      <c r="Q17" s="3">
        <f t="shared" si="6"/>
        <v>1613.474650390625</v>
      </c>
    </row>
    <row r="18" spans="1:17" ht="12.75">
      <c r="A18" s="2">
        <v>35795</v>
      </c>
      <c r="B18">
        <v>474542</v>
      </c>
      <c r="C18">
        <v>703322</v>
      </c>
      <c r="D18">
        <v>277770</v>
      </c>
      <c r="E18">
        <v>126109</v>
      </c>
      <c r="F18">
        <v>67906.8984375</v>
      </c>
      <c r="G18">
        <v>11582.7001953125</v>
      </c>
      <c r="I18">
        <f t="shared" si="7"/>
        <v>1997</v>
      </c>
      <c r="J18" s="3">
        <f t="shared" si="0"/>
        <v>67.9068984375</v>
      </c>
      <c r="K18" s="3">
        <f t="shared" si="1"/>
        <v>474.542</v>
      </c>
      <c r="L18" s="3">
        <f t="shared" si="2"/>
        <v>126.109</v>
      </c>
      <c r="M18" s="3">
        <f t="shared" si="3"/>
        <v>11.5827001953125</v>
      </c>
      <c r="N18" s="3">
        <f t="shared" si="4"/>
        <v>703.322</v>
      </c>
      <c r="O18" s="3">
        <f t="shared" si="5"/>
        <v>277.77</v>
      </c>
      <c r="Q18" s="3">
        <f t="shared" si="6"/>
        <v>1661.2325986328126</v>
      </c>
    </row>
    <row r="19" spans="1:17" ht="12.75">
      <c r="A19" s="2">
        <v>36160</v>
      </c>
      <c r="B19">
        <v>481313</v>
      </c>
      <c r="C19">
        <v>734206</v>
      </c>
      <c r="D19">
        <v>285072</v>
      </c>
      <c r="E19">
        <v>130173</v>
      </c>
      <c r="F19">
        <v>70148.1015625</v>
      </c>
      <c r="G19">
        <v>11440.2998046875</v>
      </c>
      <c r="I19">
        <f t="shared" si="7"/>
        <v>1998</v>
      </c>
      <c r="J19" s="3">
        <f t="shared" si="0"/>
        <v>70.1481015625</v>
      </c>
      <c r="K19" s="3">
        <f t="shared" si="1"/>
        <v>481.313</v>
      </c>
      <c r="L19" s="3">
        <f t="shared" si="2"/>
        <v>130.173</v>
      </c>
      <c r="M19" s="3">
        <f t="shared" si="3"/>
        <v>11.4402998046875</v>
      </c>
      <c r="N19" s="3">
        <f t="shared" si="4"/>
        <v>734.206</v>
      </c>
      <c r="O19" s="3">
        <f t="shared" si="5"/>
        <v>285.072</v>
      </c>
      <c r="Q19" s="3">
        <f t="shared" si="6"/>
        <v>1712.3524013671877</v>
      </c>
    </row>
    <row r="20" spans="1:17" ht="12.75">
      <c r="A20" s="2">
        <v>36525</v>
      </c>
      <c r="B20">
        <v>478664</v>
      </c>
      <c r="C20">
        <v>775327</v>
      </c>
      <c r="D20">
        <v>289360</v>
      </c>
      <c r="E20">
        <v>126927</v>
      </c>
      <c r="F20">
        <v>69927.703125</v>
      </c>
      <c r="G20">
        <v>12898.7001953125</v>
      </c>
      <c r="I20">
        <f t="shared" si="7"/>
        <v>1999</v>
      </c>
      <c r="J20" s="3">
        <f t="shared" si="0"/>
        <v>69.927703125</v>
      </c>
      <c r="K20" s="3">
        <f t="shared" si="1"/>
        <v>478.664</v>
      </c>
      <c r="L20" s="3">
        <f t="shared" si="2"/>
        <v>126.927</v>
      </c>
      <c r="M20" s="3">
        <f t="shared" si="3"/>
        <v>12.8987001953125</v>
      </c>
      <c r="N20" s="3">
        <f t="shared" si="4"/>
        <v>775.327</v>
      </c>
      <c r="O20" s="3">
        <f t="shared" si="5"/>
        <v>289.36</v>
      </c>
      <c r="Q20" s="3">
        <f t="shared" si="6"/>
        <v>1753.1044033203125</v>
      </c>
    </row>
    <row r="21" spans="1:17" ht="12.75">
      <c r="A21" s="2">
        <v>36891</v>
      </c>
      <c r="B21">
        <v>498290</v>
      </c>
      <c r="C21">
        <v>822593</v>
      </c>
      <c r="D21">
        <v>289295</v>
      </c>
      <c r="E21">
        <v>130002</v>
      </c>
      <c r="F21">
        <v>70319</v>
      </c>
      <c r="G21">
        <v>14879.7001953125</v>
      </c>
      <c r="I21">
        <f t="shared" si="7"/>
        <v>2000</v>
      </c>
      <c r="J21" s="3">
        <f t="shared" si="0"/>
        <v>70.319</v>
      </c>
      <c r="K21" s="3">
        <f t="shared" si="1"/>
        <v>498.29</v>
      </c>
      <c r="L21" s="3">
        <f t="shared" si="2"/>
        <v>130.002</v>
      </c>
      <c r="M21" s="3">
        <f t="shared" si="3"/>
        <v>14.8797001953125</v>
      </c>
      <c r="N21" s="3">
        <f t="shared" si="4"/>
        <v>822.593</v>
      </c>
      <c r="O21" s="3">
        <f t="shared" si="5"/>
        <v>289.295</v>
      </c>
      <c r="Q21" s="3">
        <f t="shared" si="6"/>
        <v>1825.3787001953126</v>
      </c>
    </row>
    <row r="22" spans="1:17" ht="12.75">
      <c r="A22" s="2">
        <v>37256</v>
      </c>
      <c r="B22">
        <v>511277.5</v>
      </c>
      <c r="C22">
        <v>839668.5</v>
      </c>
      <c r="D22">
        <v>295562.1875</v>
      </c>
      <c r="E22">
        <v>124926.703125</v>
      </c>
      <c r="F22">
        <v>75472.3828125</v>
      </c>
      <c r="G22">
        <v>14701.099609375</v>
      </c>
      <c r="I22">
        <f t="shared" si="7"/>
        <v>2001</v>
      </c>
      <c r="J22" s="3">
        <f t="shared" si="0"/>
        <v>75.4723828125</v>
      </c>
      <c r="K22" s="3">
        <f t="shared" si="1"/>
        <v>511.2775</v>
      </c>
      <c r="L22" s="3">
        <f t="shared" si="2"/>
        <v>124.926703125</v>
      </c>
      <c r="M22" s="3">
        <f t="shared" si="3"/>
        <v>14.701099609375</v>
      </c>
      <c r="N22" s="3">
        <f t="shared" si="4"/>
        <v>839.6685</v>
      </c>
      <c r="O22" s="3">
        <f t="shared" si="5"/>
        <v>295.5621875</v>
      </c>
      <c r="Q22" s="3">
        <f t="shared" si="6"/>
        <v>1861.608373046875</v>
      </c>
    </row>
    <row r="23" spans="1:17" ht="12.75">
      <c r="A23" s="2">
        <v>37621</v>
      </c>
      <c r="B23">
        <v>523655.8125</v>
      </c>
      <c r="C23">
        <v>857596.8125</v>
      </c>
      <c r="D23">
        <v>298621.90625</v>
      </c>
      <c r="E23">
        <v>124770</v>
      </c>
      <c r="F23">
        <v>76366.7578125</v>
      </c>
      <c r="G23">
        <v>13936.7001953125</v>
      </c>
      <c r="I23">
        <f t="shared" si="7"/>
        <v>2002</v>
      </c>
      <c r="J23" s="3">
        <f t="shared" si="0"/>
        <v>76.3667578125</v>
      </c>
      <c r="K23" s="3">
        <f t="shared" si="1"/>
        <v>523.6558125</v>
      </c>
      <c r="L23" s="3">
        <f t="shared" si="2"/>
        <v>124.77</v>
      </c>
      <c r="M23" s="3">
        <f t="shared" si="3"/>
        <v>13.9367001953125</v>
      </c>
      <c r="N23" s="3">
        <f t="shared" si="4"/>
        <v>857.5968125</v>
      </c>
      <c r="O23" s="3">
        <f t="shared" si="5"/>
        <v>298.62190625</v>
      </c>
      <c r="Q23" s="3">
        <f t="shared" si="6"/>
        <v>1894.9479892578124</v>
      </c>
    </row>
    <row r="24" spans="1:17" ht="12.75">
      <c r="A24" s="2">
        <v>37986</v>
      </c>
      <c r="B24">
        <v>535928.125</v>
      </c>
      <c r="C24">
        <v>880589.875</v>
      </c>
      <c r="D24">
        <v>301723.40625</v>
      </c>
      <c r="E24">
        <v>127633.796875</v>
      </c>
      <c r="F24">
        <v>77328.609375</v>
      </c>
      <c r="G24">
        <v>13936.7001953125</v>
      </c>
      <c r="I24">
        <f t="shared" si="7"/>
        <v>2003</v>
      </c>
      <c r="J24" s="3">
        <f t="shared" si="0"/>
        <v>77.328609375</v>
      </c>
      <c r="K24" s="3">
        <f t="shared" si="1"/>
        <v>535.928125</v>
      </c>
      <c r="L24" s="3">
        <f t="shared" si="2"/>
        <v>127.633796875</v>
      </c>
      <c r="M24" s="3">
        <f t="shared" si="3"/>
        <v>13.9367001953125</v>
      </c>
      <c r="N24" s="3">
        <f t="shared" si="4"/>
        <v>880.589875</v>
      </c>
      <c r="O24" s="3">
        <f t="shared" si="5"/>
        <v>301.72340625</v>
      </c>
      <c r="Q24" s="3">
        <f t="shared" si="6"/>
        <v>1937.1405126953125</v>
      </c>
    </row>
    <row r="25" spans="1:17" ht="12.75">
      <c r="A25" s="2">
        <v>38352</v>
      </c>
      <c r="B25">
        <v>546609</v>
      </c>
      <c r="C25">
        <v>903271.625</v>
      </c>
      <c r="D25">
        <v>304838.40625</v>
      </c>
      <c r="E25">
        <v>129749.296875</v>
      </c>
      <c r="F25">
        <v>78191</v>
      </c>
      <c r="G25">
        <v>13936.7001953125</v>
      </c>
      <c r="I25">
        <f t="shared" si="7"/>
        <v>2004</v>
      </c>
      <c r="J25" s="3">
        <f t="shared" si="0"/>
        <v>78.191</v>
      </c>
      <c r="K25" s="3">
        <f t="shared" si="1"/>
        <v>546.609</v>
      </c>
      <c r="L25" s="3">
        <f t="shared" si="2"/>
        <v>129.749296875</v>
      </c>
      <c r="M25" s="3">
        <f t="shared" si="3"/>
        <v>13.9367001953125</v>
      </c>
      <c r="N25" s="3">
        <f t="shared" si="4"/>
        <v>903.271625</v>
      </c>
      <c r="O25" s="3">
        <f t="shared" si="5"/>
        <v>304.83840625</v>
      </c>
      <c r="Q25" s="3">
        <f t="shared" si="6"/>
        <v>1976.5960283203126</v>
      </c>
    </row>
    <row r="26" spans="1:17" ht="12.75">
      <c r="A26" s="2">
        <v>38717</v>
      </c>
      <c r="B26">
        <v>558842.125</v>
      </c>
      <c r="C26">
        <v>927705.875</v>
      </c>
      <c r="D26">
        <v>308124.3125</v>
      </c>
      <c r="E26">
        <v>131721.703125</v>
      </c>
      <c r="F26">
        <v>79142.5078125</v>
      </c>
      <c r="G26">
        <v>13936.7001953125</v>
      </c>
      <c r="I26">
        <f t="shared" si="7"/>
        <v>2005</v>
      </c>
      <c r="J26" s="3">
        <f t="shared" si="0"/>
        <v>79.1425078125</v>
      </c>
      <c r="K26" s="3">
        <f t="shared" si="1"/>
        <v>558.842125</v>
      </c>
      <c r="L26" s="3">
        <f t="shared" si="2"/>
        <v>131.721703125</v>
      </c>
      <c r="M26" s="3">
        <f t="shared" si="3"/>
        <v>13.9367001953125</v>
      </c>
      <c r="N26" s="3">
        <f t="shared" si="4"/>
        <v>927.705875</v>
      </c>
      <c r="O26" s="3">
        <f t="shared" si="5"/>
        <v>308.1243125</v>
      </c>
      <c r="Q26" s="3">
        <f t="shared" si="6"/>
        <v>2019.4732236328123</v>
      </c>
    </row>
    <row r="27" spans="1:17" ht="12.75">
      <c r="A27" s="2">
        <v>39082</v>
      </c>
      <c r="B27">
        <v>568630</v>
      </c>
      <c r="C27">
        <v>950234.625</v>
      </c>
      <c r="D27">
        <v>309764.59375</v>
      </c>
      <c r="E27">
        <v>133833.796875</v>
      </c>
      <c r="F27">
        <v>79948.1953125</v>
      </c>
      <c r="G27">
        <v>13936.7001953125</v>
      </c>
      <c r="I27">
        <f t="shared" si="7"/>
        <v>2006</v>
      </c>
      <c r="J27" s="3">
        <f t="shared" si="0"/>
        <v>79.9481953125</v>
      </c>
      <c r="K27" s="3">
        <f t="shared" si="1"/>
        <v>568.63</v>
      </c>
      <c r="L27" s="3">
        <f t="shared" si="2"/>
        <v>133.833796875</v>
      </c>
      <c r="M27" s="3">
        <f t="shared" si="3"/>
        <v>13.9367001953125</v>
      </c>
      <c r="N27" s="3">
        <f t="shared" si="4"/>
        <v>950.234625</v>
      </c>
      <c r="O27" s="3">
        <f t="shared" si="5"/>
        <v>309.76459375</v>
      </c>
      <c r="Q27" s="3">
        <f t="shared" si="6"/>
        <v>2056.3479111328124</v>
      </c>
    </row>
    <row r="28" spans="1:17" ht="12.75">
      <c r="A28" s="2">
        <v>39447</v>
      </c>
      <c r="B28">
        <v>577840.3125</v>
      </c>
      <c r="C28">
        <v>971808.1875</v>
      </c>
      <c r="D28">
        <v>311396</v>
      </c>
      <c r="E28">
        <v>136040</v>
      </c>
      <c r="F28">
        <v>80691.8984375</v>
      </c>
      <c r="G28">
        <v>13936.7001953125</v>
      </c>
      <c r="I28">
        <f t="shared" si="7"/>
        <v>2007</v>
      </c>
      <c r="J28" s="3">
        <f t="shared" si="0"/>
        <v>80.6918984375</v>
      </c>
      <c r="K28" s="3">
        <f t="shared" si="1"/>
        <v>577.8403125</v>
      </c>
      <c r="L28" s="3">
        <f t="shared" si="2"/>
        <v>136.04</v>
      </c>
      <c r="M28" s="3">
        <f t="shared" si="3"/>
        <v>13.9367001953125</v>
      </c>
      <c r="N28" s="3">
        <f t="shared" si="4"/>
        <v>971.8081875</v>
      </c>
      <c r="O28" s="3">
        <f t="shared" si="5"/>
        <v>311.396</v>
      </c>
      <c r="Q28" s="3">
        <f t="shared" si="6"/>
        <v>2091.7130986328125</v>
      </c>
    </row>
    <row r="29" spans="1:15" ht="12.75">
      <c r="A29" s="2">
        <v>39813</v>
      </c>
      <c r="B29">
        <v>587531.8125</v>
      </c>
      <c r="C29">
        <v>994079.875</v>
      </c>
      <c r="D29">
        <v>313049.3125</v>
      </c>
      <c r="E29">
        <v>138391</v>
      </c>
      <c r="F29">
        <v>81436.1796875</v>
      </c>
      <c r="G29">
        <v>13936.7001953125</v>
      </c>
      <c r="I29">
        <f t="shared" si="7"/>
        <v>2008</v>
      </c>
      <c r="J29" s="3">
        <f t="shared" si="0"/>
        <v>81.4361796875</v>
      </c>
      <c r="K29" s="3">
        <f t="shared" si="1"/>
        <v>587.5318125</v>
      </c>
      <c r="L29" s="3">
        <f t="shared" si="2"/>
        <v>138.391</v>
      </c>
      <c r="M29" s="3">
        <f t="shared" si="3"/>
        <v>13.9367001953125</v>
      </c>
      <c r="N29" s="3">
        <f t="shared" si="4"/>
        <v>994.079875</v>
      </c>
      <c r="O29" s="3">
        <f t="shared" si="5"/>
        <v>313.0493125</v>
      </c>
    </row>
    <row r="30" spans="1:15" ht="12.75">
      <c r="A30" s="2">
        <v>40178</v>
      </c>
      <c r="B30">
        <v>597446.375</v>
      </c>
      <c r="C30">
        <v>1017373.8125</v>
      </c>
      <c r="D30">
        <v>314731.3125</v>
      </c>
      <c r="E30">
        <v>140749.296875</v>
      </c>
      <c r="F30">
        <v>82172.890625</v>
      </c>
      <c r="G30">
        <v>13936.7001953125</v>
      </c>
      <c r="I30">
        <f t="shared" si="7"/>
        <v>2009</v>
      </c>
      <c r="J30" s="3">
        <f t="shared" si="0"/>
        <v>82.172890625</v>
      </c>
      <c r="K30" s="3">
        <f t="shared" si="1"/>
        <v>597.446375</v>
      </c>
      <c r="L30" s="3">
        <f t="shared" si="2"/>
        <v>140.749296875</v>
      </c>
      <c r="M30" s="3">
        <f t="shared" si="3"/>
        <v>13.9367001953125</v>
      </c>
      <c r="N30" s="3">
        <f t="shared" si="4"/>
        <v>1017.3738125</v>
      </c>
      <c r="O30" s="3">
        <f t="shared" si="5"/>
        <v>314.7313125</v>
      </c>
    </row>
    <row r="31" spans="1:15" ht="12.75">
      <c r="A31" s="2">
        <v>40543</v>
      </c>
      <c r="B31">
        <v>607950.3125</v>
      </c>
      <c r="C31">
        <v>1041145.1875</v>
      </c>
      <c r="D31">
        <v>316451.09375</v>
      </c>
      <c r="E31">
        <v>142942</v>
      </c>
      <c r="F31">
        <v>82926.1015625</v>
      </c>
      <c r="G31">
        <v>13936.7001953125</v>
      </c>
      <c r="I31">
        <f t="shared" si="7"/>
        <v>2010</v>
      </c>
      <c r="J31" s="3">
        <f t="shared" si="0"/>
        <v>82.9261015625</v>
      </c>
      <c r="K31" s="3">
        <f t="shared" si="1"/>
        <v>607.9503125</v>
      </c>
      <c r="L31" s="3">
        <f t="shared" si="2"/>
        <v>142.942</v>
      </c>
      <c r="M31" s="3">
        <f t="shared" si="3"/>
        <v>13.9367001953125</v>
      </c>
      <c r="N31" s="3">
        <f t="shared" si="4"/>
        <v>1041.1451875</v>
      </c>
      <c r="O31" s="3">
        <f t="shared" si="5"/>
        <v>316.45109375</v>
      </c>
    </row>
    <row r="32" spans="1:15" ht="12.75">
      <c r="A32" s="2">
        <v>40908</v>
      </c>
      <c r="B32">
        <v>618524</v>
      </c>
      <c r="C32">
        <v>1064941.25</v>
      </c>
      <c r="D32">
        <v>318567.8125</v>
      </c>
      <c r="E32">
        <v>145174.703125</v>
      </c>
      <c r="F32">
        <v>83714.8359375</v>
      </c>
      <c r="G32">
        <v>13936.7001953125</v>
      </c>
      <c r="I32">
        <f t="shared" si="7"/>
        <v>2011</v>
      </c>
      <c r="J32" s="3">
        <f t="shared" si="0"/>
        <v>83.7148359375</v>
      </c>
      <c r="K32" s="3">
        <f t="shared" si="1"/>
        <v>618.524</v>
      </c>
      <c r="L32" s="3">
        <f t="shared" si="2"/>
        <v>145.174703125</v>
      </c>
      <c r="M32" s="3">
        <f t="shared" si="3"/>
        <v>13.9367001953125</v>
      </c>
      <c r="N32" s="3">
        <f t="shared" si="4"/>
        <v>1064.94125</v>
      </c>
      <c r="O32" s="3">
        <f t="shared" si="5"/>
        <v>318.5678125</v>
      </c>
    </row>
    <row r="33" spans="1:7" ht="12.75">
      <c r="A33" s="2">
        <v>41274</v>
      </c>
      <c r="B33">
        <v>629331.6875</v>
      </c>
      <c r="C33">
        <v>1089301.5</v>
      </c>
      <c r="D33">
        <v>320662.8125</v>
      </c>
      <c r="E33">
        <v>147554</v>
      </c>
      <c r="F33">
        <v>84506.1328125</v>
      </c>
      <c r="G33">
        <v>13936.7001953125</v>
      </c>
    </row>
    <row r="34" spans="1:7" ht="12.75">
      <c r="A34" s="2">
        <v>41639</v>
      </c>
      <c r="B34">
        <v>640314.5</v>
      </c>
      <c r="C34">
        <v>1114199.875</v>
      </c>
      <c r="D34">
        <v>322736.5</v>
      </c>
      <c r="E34">
        <v>149809.5</v>
      </c>
      <c r="F34">
        <v>85300.796875</v>
      </c>
      <c r="G34">
        <v>13936.7001953125</v>
      </c>
    </row>
    <row r="35" spans="1:7" ht="12.75">
      <c r="A35" s="2">
        <v>42004</v>
      </c>
      <c r="B35">
        <v>651378.875</v>
      </c>
      <c r="C35">
        <v>1139229.75</v>
      </c>
      <c r="D35">
        <v>324846.6875</v>
      </c>
      <c r="E35">
        <v>151883.59375</v>
      </c>
      <c r="F35">
        <v>86101.734375</v>
      </c>
      <c r="G35">
        <v>13936.7001953125</v>
      </c>
    </row>
    <row r="36" spans="1:7" ht="12.75">
      <c r="A36" s="2">
        <v>42369</v>
      </c>
      <c r="B36">
        <v>662598.8125</v>
      </c>
      <c r="C36">
        <v>1164633</v>
      </c>
      <c r="D36">
        <v>327053.1875</v>
      </c>
      <c r="E36">
        <v>153661.796875</v>
      </c>
      <c r="F36">
        <v>86917.921875</v>
      </c>
      <c r="G36">
        <v>13936.7001953125</v>
      </c>
    </row>
    <row r="37" spans="1:7" ht="12.75">
      <c r="A37" s="2">
        <v>42735</v>
      </c>
      <c r="B37">
        <v>673469.625</v>
      </c>
      <c r="C37">
        <v>1190266.125</v>
      </c>
      <c r="D37">
        <v>329354.5</v>
      </c>
      <c r="E37">
        <v>155486.796875</v>
      </c>
      <c r="F37">
        <v>87646.046875</v>
      </c>
      <c r="G37">
        <v>13936.7001953125</v>
      </c>
    </row>
    <row r="38" spans="1:7" ht="12.75">
      <c r="A38" s="2">
        <v>43100</v>
      </c>
      <c r="B38">
        <v>684652.3125</v>
      </c>
      <c r="C38">
        <v>1216562.125</v>
      </c>
      <c r="D38">
        <v>331773.8125</v>
      </c>
      <c r="E38">
        <v>157360.5</v>
      </c>
      <c r="F38">
        <v>88367.109375</v>
      </c>
      <c r="G38">
        <v>13936.7001953125</v>
      </c>
    </row>
    <row r="39" spans="1:7" ht="12.75">
      <c r="A39" s="2">
        <v>43465</v>
      </c>
      <c r="B39">
        <v>696229.375</v>
      </c>
      <c r="C39">
        <v>1243669.625</v>
      </c>
      <c r="D39">
        <v>334329.1875</v>
      </c>
      <c r="E39">
        <v>159381</v>
      </c>
      <c r="F39">
        <v>89085.453125</v>
      </c>
      <c r="G39">
        <v>13936.7001953125</v>
      </c>
    </row>
    <row r="40" spans="1:7" ht="12.75">
      <c r="A40" s="2">
        <v>43830</v>
      </c>
      <c r="B40">
        <v>708221.625</v>
      </c>
      <c r="C40">
        <v>1271586.25</v>
      </c>
      <c r="D40">
        <v>337003.1875</v>
      </c>
      <c r="E40">
        <v>161529.796875</v>
      </c>
      <c r="F40">
        <v>89805.421875</v>
      </c>
      <c r="G40">
        <v>13936.7001953125</v>
      </c>
    </row>
    <row r="41" spans="1:7" ht="12.75">
      <c r="A41" s="2">
        <v>44196</v>
      </c>
      <c r="B41">
        <v>719466.8125</v>
      </c>
      <c r="C41">
        <v>1299781.75</v>
      </c>
      <c r="D41">
        <v>339799.8125</v>
      </c>
      <c r="E41">
        <v>163746.40625</v>
      </c>
      <c r="F41">
        <v>90462.125</v>
      </c>
      <c r="G41">
        <v>13936.7001953125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