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660" windowHeight="5565" activeTab="1"/>
  </bookViews>
  <sheets>
    <sheet name="Ark1" sheetId="1" r:id="rId1"/>
    <sheet name="Figur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<sst xmlns="http://schemas.openxmlformats.org/spreadsheetml/2006/main" count="19" uniqueCount="10">
  <si>
    <t>Alle tal på dette ark refererer til tal på andre ark. Der må IKKE skrives faste tal på denne side!!</t>
  </si>
  <si>
    <t>Behandling, 1000 tons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</si>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</sst>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4" borderId="1" xfId="0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1" fontId="0" fillId="4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1.5.52. Behandling af affald i Danmark 1994-2000 med målsætning for 2004</a:t>
            </a:r>
          </a:p>
        </c:rich>
      </c:tx>
      <c:layout>
        <c:manualLayout>
          <c:xMode val="factor"/>
          <c:yMode val="factor"/>
          <c:x val="-0.118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375"/>
          <c:w val="0.6645"/>
          <c:h val="0.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2'!$D$12</c:f>
                  <c:strCache>
                    <c:ptCount val="1"/>
                    <c:pt idx="0">
                      <c:v>61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2'!$E$12</c:f>
                  <c:strCache>
                    <c:ptCount val="1"/>
                    <c:pt idx="0">
                      <c:v>60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2'!$F$12</c:f>
                  <c:strCache>
                    <c:ptCount val="1"/>
                    <c:pt idx="0">
                      <c:v>63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2'!$G$12</c:f>
                  <c:strCache>
                    <c:ptCount val="1"/>
                    <c:pt idx="0">
                      <c:v>62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2'!$I$12</c:f>
                  <c:strCache>
                    <c:ptCount val="1"/>
                    <c:pt idx="0">
                      <c:v>65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2'!$C$5:$J$5</c:f>
              <c:numCache/>
            </c:numRef>
          </c:val>
        </c:ser>
        <c:ser>
          <c:idx val="1"/>
          <c:order val="1"/>
          <c:tx>
            <c:strRef>
              <c:f>'Figur 2'!$B$6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2'!$E$13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2'!$G$13</c:f>
                  <c:strCache>
                    <c:ptCount val="1"/>
                    <c:pt idx="0">
                      <c:v>22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2'!$C$6:$J$6</c:f>
              <c:numCache/>
            </c:numRef>
          </c:val>
        </c:ser>
        <c:ser>
          <c:idx val="2"/>
          <c:order val="2"/>
          <c:tx>
            <c:strRef>
              <c:f>'Figur 2'!$B$7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2'!$C$14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2'!$D$14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2'!$E$14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2'!$F$14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2'!$I$14</c:f>
                  <c:strCache>
                    <c:ptCount val="1"/>
                    <c:pt idx="0">
                      <c:v>11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2'!$C$7:$J$7</c:f>
              <c:numCache/>
            </c:numRef>
          </c:val>
        </c:ser>
        <c:ser>
          <c:idx val="3"/>
          <c:order val="3"/>
          <c:tx>
            <c:strRef>
              <c:f>'Figur 2'!$B$8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2'!$C$8:$J$8</c:f>
              <c:numCache/>
            </c:numRef>
          </c:val>
        </c:ser>
        <c:overlap val="100"/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296"/>
          <c:w val="0.21525"/>
          <c:h val="0.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24125" y="3400425"/>
        <a:ext cx="4114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14">
          <cell r="B14">
            <v>8460.936503166613</v>
          </cell>
          <cell r="D14">
            <v>3064.1498769219065</v>
          </cell>
          <cell r="F14">
            <v>1488.8281468185312</v>
          </cell>
          <cell r="H14">
            <v>17.11318900000001</v>
          </cell>
          <cell r="J14">
            <v>13031.02771590705</v>
          </cell>
        </row>
        <row r="30">
          <cell r="B30">
            <v>7814.63011978902</v>
          </cell>
          <cell r="D30">
            <v>2928.524258436</v>
          </cell>
          <cell r="F30">
            <v>1472.39</v>
          </cell>
          <cell r="H30">
            <v>17.227803000000012</v>
          </cell>
          <cell r="J30">
            <v>12232.772181225017</v>
          </cell>
        </row>
        <row r="46">
          <cell r="B46">
            <v>7541.611624000017</v>
          </cell>
          <cell r="D46">
            <v>2739.78686</v>
          </cell>
          <cell r="F46">
            <v>1868.1091566349526</v>
          </cell>
          <cell r="H46">
            <v>83.55551999999999</v>
          </cell>
          <cell r="J46">
            <v>12233.06316063497</v>
          </cell>
        </row>
        <row r="62">
          <cell r="B62">
            <v>8046.249259000029</v>
          </cell>
          <cell r="D62">
            <v>2622.350592506702</v>
          </cell>
          <cell r="F62">
            <v>2102.75759705648</v>
          </cell>
          <cell r="H62">
            <v>85.86542999999816</v>
          </cell>
          <cell r="J62">
            <v>12857.222878563209</v>
          </cell>
        </row>
        <row r="78">
          <cell r="B78">
            <v>7787.219514495665</v>
          </cell>
          <cell r="D78">
            <v>2506.618350000103</v>
          </cell>
          <cell r="F78">
            <v>2523.631630100516</v>
          </cell>
          <cell r="H78">
            <v>94.60740000000264</v>
          </cell>
          <cell r="J78">
            <v>12912.076894596286</v>
          </cell>
        </row>
        <row r="94">
          <cell r="B94">
            <v>7046.485783000216</v>
          </cell>
          <cell r="D94">
            <v>2306.0271030972535</v>
          </cell>
          <cell r="F94">
            <v>1968.5159627122248</v>
          </cell>
          <cell r="H94">
            <v>144.99837000939198</v>
          </cell>
          <cell r="J94">
            <v>11466.027218819085</v>
          </cell>
        </row>
        <row r="110">
          <cell r="B110">
            <v>6174.040008</v>
          </cell>
          <cell r="D110">
            <v>2215.6747359999995</v>
          </cell>
          <cell r="F110">
            <v>2613.38667</v>
          </cell>
          <cell r="H110">
            <v>101.79652899999998</v>
          </cell>
          <cell r="J110">
            <v>11104.897942999998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8"/>
  <sheetViews>
    <sheetView workbookViewId="0" topLeftCell="A1">
      <selection activeCell="B4" sqref="B4:J8"/>
    </sheetView>
  </sheetViews>
  <sheetFormatPr defaultColWidth="9.140625" defaultRowHeight="12.75"/>
  <sheetData>
    <row r="4" spans="2:10" ht="12.75">
      <c r="B4" s="19" t="s">
        <v>1</v>
      </c>
      <c r="C4" s="20">
        <v>1994</v>
      </c>
      <c r="D4" s="20">
        <v>1995</v>
      </c>
      <c r="E4" s="20">
        <v>1996</v>
      </c>
      <c r="F4" s="20">
        <v>1997</v>
      </c>
      <c r="G4" s="20">
        <v>1998</v>
      </c>
      <c r="H4" s="20">
        <v>1999</v>
      </c>
      <c r="I4" s="20">
        <v>2000</v>
      </c>
      <c r="J4" s="20">
        <v>2004</v>
      </c>
    </row>
    <row r="5" spans="2:10" ht="12.75">
      <c r="B5" s="19" t="s">
        <v>2</v>
      </c>
      <c r="C5" s="21">
        <v>6174</v>
      </c>
      <c r="D5" s="21">
        <v>7046</v>
      </c>
      <c r="E5" s="21">
        <v>7787</v>
      </c>
      <c r="F5" s="21">
        <v>8046</v>
      </c>
      <c r="G5" s="21">
        <v>7542</v>
      </c>
      <c r="H5" s="21">
        <v>7815</v>
      </c>
      <c r="I5" s="21">
        <v>8461</v>
      </c>
      <c r="J5" s="20">
        <v>8340</v>
      </c>
    </row>
    <row r="6" spans="2:10" ht="12.75">
      <c r="B6" s="19" t="s">
        <v>3</v>
      </c>
      <c r="C6" s="21">
        <v>2216</v>
      </c>
      <c r="D6" s="21">
        <v>2306</v>
      </c>
      <c r="E6" s="21">
        <v>2507</v>
      </c>
      <c r="F6" s="21">
        <v>2622</v>
      </c>
      <c r="G6" s="21">
        <v>2740</v>
      </c>
      <c r="H6" s="21">
        <v>2929</v>
      </c>
      <c r="I6" s="21">
        <v>3064</v>
      </c>
      <c r="J6" s="20">
        <v>3127</v>
      </c>
    </row>
    <row r="7" spans="2:10" ht="12.75">
      <c r="B7" s="19" t="s">
        <v>4</v>
      </c>
      <c r="C7" s="21">
        <v>2613</v>
      </c>
      <c r="D7" s="21">
        <v>1969</v>
      </c>
      <c r="E7" s="21">
        <v>2524</v>
      </c>
      <c r="F7" s="21">
        <v>2103</v>
      </c>
      <c r="G7" s="21">
        <v>1868</v>
      </c>
      <c r="H7" s="21">
        <v>1472</v>
      </c>
      <c r="I7" s="21">
        <v>1489</v>
      </c>
      <c r="J7" s="20">
        <v>1564</v>
      </c>
    </row>
    <row r="8" spans="2:10" ht="12.75">
      <c r="B8" s="19" t="s">
        <v>5</v>
      </c>
      <c r="C8" s="20">
        <v>102</v>
      </c>
      <c r="D8" s="20">
        <v>145</v>
      </c>
      <c r="E8" s="20">
        <v>95</v>
      </c>
      <c r="F8" s="20">
        <v>86</v>
      </c>
      <c r="G8" s="20">
        <v>84</v>
      </c>
      <c r="H8" s="20">
        <v>17</v>
      </c>
      <c r="I8" s="20">
        <v>17</v>
      </c>
      <c r="J8" s="2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1">
      <selection activeCell="B4" sqref="B4:J8"/>
    </sheetView>
  </sheetViews>
  <sheetFormatPr defaultColWidth="9.140625" defaultRowHeight="12.75"/>
  <cols>
    <col min="1" max="1" width="9.140625" style="1" customWidth="1"/>
    <col min="2" max="2" width="28.7109375" style="1" customWidth="1"/>
    <col min="3" max="10" width="7.7109375" style="1" customWidth="1"/>
    <col min="11" max="16384" width="9.140625" style="1" customWidth="1"/>
  </cols>
  <sheetData>
    <row r="2" spans="2:7" ht="12.75">
      <c r="B2" s="2" t="s">
        <v>0</v>
      </c>
      <c r="C2" s="2"/>
      <c r="D2" s="2"/>
      <c r="E2" s="2"/>
      <c r="F2" s="2"/>
      <c r="G2" s="2"/>
    </row>
    <row r="4" spans="2:10" ht="12.75">
      <c r="B4" s="12" t="s">
        <v>1</v>
      </c>
      <c r="C4" s="13">
        <v>1994</v>
      </c>
      <c r="D4" s="13">
        <v>1995</v>
      </c>
      <c r="E4" s="13">
        <v>1996</v>
      </c>
      <c r="F4" s="13">
        <v>1997</v>
      </c>
      <c r="G4" s="13">
        <v>1998</v>
      </c>
      <c r="H4" s="13">
        <v>1999</v>
      </c>
      <c r="I4" s="13">
        <v>2000</v>
      </c>
      <c r="J4" s="14">
        <v>2004</v>
      </c>
    </row>
    <row r="5" spans="2:10" ht="12.75">
      <c r="B5" s="15" t="s">
        <v>2</v>
      </c>
      <c r="C5" s="16">
        <f>'[1]Behandling'!B110</f>
        <v>6174.040008</v>
      </c>
      <c r="D5" s="16">
        <f>'[1]Behandling'!B94</f>
        <v>7046.485783000216</v>
      </c>
      <c r="E5" s="16">
        <f>'[1]Behandling'!B78</f>
        <v>7787.219514495665</v>
      </c>
      <c r="F5" s="16">
        <f>'[1]Behandling'!B62</f>
        <v>8046.249259000029</v>
      </c>
      <c r="G5" s="16">
        <f>'[1]Behandling'!B46</f>
        <v>7541.611624000017</v>
      </c>
      <c r="H5" s="16">
        <f>'[1]Behandling'!B30</f>
        <v>7814.63011978902</v>
      </c>
      <c r="I5" s="16">
        <f>'[1]Behandling'!B14</f>
        <v>8460.936503166613</v>
      </c>
      <c r="J5" s="17">
        <f>I$18/100*J12</f>
        <v>8339.857738180512</v>
      </c>
    </row>
    <row r="6" spans="2:10" ht="12.75">
      <c r="B6" s="15" t="s">
        <v>3</v>
      </c>
      <c r="C6" s="16">
        <f>'[1]Behandling'!D110</f>
        <v>2215.6747359999995</v>
      </c>
      <c r="D6" s="16">
        <f>'[1]Behandling'!D94</f>
        <v>2306.0271030972535</v>
      </c>
      <c r="E6" s="16">
        <f>'[1]Behandling'!D78</f>
        <v>2506.618350000103</v>
      </c>
      <c r="F6" s="16">
        <f>'[1]Behandling'!D62</f>
        <v>2622.350592506702</v>
      </c>
      <c r="G6" s="16">
        <f>'[1]Behandling'!D46</f>
        <v>2739.78686</v>
      </c>
      <c r="H6" s="16">
        <f>'[1]Behandling'!D30</f>
        <v>2928.524258436</v>
      </c>
      <c r="I6" s="16">
        <f>'[1]Behandling'!D14</f>
        <v>3064.1498769219065</v>
      </c>
      <c r="J6" s="17">
        <f>I$18/100*J13</f>
        <v>3127.446651817692</v>
      </c>
    </row>
    <row r="7" spans="2:10" ht="12.75">
      <c r="B7" s="18" t="s">
        <v>4</v>
      </c>
      <c r="C7" s="16">
        <f>'[1]Behandling'!F110</f>
        <v>2613.38667</v>
      </c>
      <c r="D7" s="16">
        <f>'[1]Behandling'!F94</f>
        <v>1968.5159627122248</v>
      </c>
      <c r="E7" s="16">
        <f>'[1]Behandling'!F78</f>
        <v>2523.631630100516</v>
      </c>
      <c r="F7" s="16">
        <f>'[1]Behandling'!F62</f>
        <v>2102.75759705648</v>
      </c>
      <c r="G7" s="16">
        <f>'[1]Behandling'!F46</f>
        <v>1868.1091566349526</v>
      </c>
      <c r="H7" s="16">
        <f>'[1]Behandling'!F30</f>
        <v>1472.39</v>
      </c>
      <c r="I7" s="16">
        <f>'[1]Behandling'!F14</f>
        <v>1488.8281468185312</v>
      </c>
      <c r="J7" s="17">
        <f>I$18/100*J14</f>
        <v>1563.723325908846</v>
      </c>
    </row>
    <row r="8" spans="2:10" ht="12.75">
      <c r="B8" s="18" t="s">
        <v>5</v>
      </c>
      <c r="C8" s="16">
        <f>'[1]Behandling'!H110</f>
        <v>101.79652899999998</v>
      </c>
      <c r="D8" s="16">
        <f>'[1]Behandling'!H94</f>
        <v>144.99837000939198</v>
      </c>
      <c r="E8" s="16">
        <f>'[1]Behandling'!H78</f>
        <v>94.60740000000264</v>
      </c>
      <c r="F8" s="16">
        <f>'[1]Behandling'!H62</f>
        <v>85.86542999999816</v>
      </c>
      <c r="G8" s="16">
        <f>'[1]Behandling'!H46</f>
        <v>83.55551999999999</v>
      </c>
      <c r="H8" s="16">
        <f>'[1]Behandling'!H30</f>
        <v>17.227803000000012</v>
      </c>
      <c r="I8" s="16">
        <f>'[1]Behandling'!H14</f>
        <v>17.11318900000001</v>
      </c>
      <c r="J8" s="17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5" t="s">
        <v>2</v>
      </c>
      <c r="C12" s="6">
        <f aca="true" t="shared" si="0" ref="C12:I15">C5*100/C$18</f>
        <v>55.59744933893627</v>
      </c>
      <c r="D12" s="6">
        <f t="shared" si="0"/>
        <v>61.455338004386405</v>
      </c>
      <c r="E12" s="6">
        <f t="shared" si="0"/>
        <v>60.30958131727532</v>
      </c>
      <c r="F12" s="6">
        <f t="shared" si="0"/>
        <v>62.58154918054276</v>
      </c>
      <c r="G12" s="6">
        <f t="shared" si="0"/>
        <v>61.64941294726841</v>
      </c>
      <c r="H12" s="6">
        <f t="shared" si="0"/>
        <v>63.882740592381765</v>
      </c>
      <c r="I12" s="6">
        <f t="shared" si="0"/>
        <v>64.92915745116788</v>
      </c>
      <c r="J12" s="8">
        <v>64</v>
      </c>
    </row>
    <row r="13" spans="2:10" ht="12.75">
      <c r="B13" s="5" t="s">
        <v>3</v>
      </c>
      <c r="C13" s="6">
        <f t="shared" si="0"/>
        <v>19.952229614110554</v>
      </c>
      <c r="D13" s="6">
        <f t="shared" si="0"/>
        <v>20.111823032413458</v>
      </c>
      <c r="E13" s="6">
        <f t="shared" si="0"/>
        <v>19.412975700672327</v>
      </c>
      <c r="F13" s="6">
        <f t="shared" si="0"/>
        <v>20.395933221931895</v>
      </c>
      <c r="G13" s="6">
        <f t="shared" si="0"/>
        <v>22.396572502105744</v>
      </c>
      <c r="H13" s="6">
        <f t="shared" si="0"/>
        <v>23.939988541033475</v>
      </c>
      <c r="I13" s="6">
        <f t="shared" si="0"/>
        <v>23.514261067693692</v>
      </c>
      <c r="J13" s="8">
        <v>24</v>
      </c>
    </row>
    <row r="14" spans="2:10" ht="12.75">
      <c r="B14" s="7" t="s">
        <v>4</v>
      </c>
      <c r="C14" s="6">
        <f t="shared" si="0"/>
        <v>23.533639691370194</v>
      </c>
      <c r="D14" s="6">
        <f t="shared" si="0"/>
        <v>17.168247773573373</v>
      </c>
      <c r="E14" s="6">
        <f t="shared" si="0"/>
        <v>19.544738237708742</v>
      </c>
      <c r="F14" s="6">
        <f t="shared" si="0"/>
        <v>16.354679520741595</v>
      </c>
      <c r="G14" s="6">
        <f t="shared" si="0"/>
        <v>15.270984316065498</v>
      </c>
      <c r="H14" s="6">
        <f t="shared" si="0"/>
        <v>12.036437678941155</v>
      </c>
      <c r="I14" s="6">
        <f t="shared" si="0"/>
        <v>11.425255008867106</v>
      </c>
      <c r="J14" s="8">
        <v>12</v>
      </c>
    </row>
    <row r="15" spans="2:10" ht="12.75">
      <c r="B15" s="7" t="s">
        <v>5</v>
      </c>
      <c r="C15" s="6">
        <f t="shared" si="0"/>
        <v>0.9166813555829901</v>
      </c>
      <c r="D15" s="6">
        <f t="shared" si="0"/>
        <v>1.2645911896267565</v>
      </c>
      <c r="E15" s="6">
        <f t="shared" si="0"/>
        <v>0.7327047443436144</v>
      </c>
      <c r="F15" s="6">
        <f t="shared" si="0"/>
        <v>0.6678380767837603</v>
      </c>
      <c r="G15" s="6">
        <f t="shared" si="0"/>
        <v>0.6830302345603433</v>
      </c>
      <c r="H15" s="6">
        <f t="shared" si="0"/>
        <v>0.14083318764361047</v>
      </c>
      <c r="I15" s="6">
        <f t="shared" si="0"/>
        <v>0.13132647227133007</v>
      </c>
      <c r="J15" s="8">
        <v>0</v>
      </c>
    </row>
    <row r="18" spans="2:10" ht="12.75">
      <c r="B18" s="9" t="s">
        <v>7</v>
      </c>
      <c r="C18" s="10">
        <f aca="true" t="shared" si="1" ref="C18:J18">SUM(C5:C8)</f>
        <v>11104.897942999998</v>
      </c>
      <c r="D18" s="10">
        <f t="shared" si="1"/>
        <v>11466.027218819087</v>
      </c>
      <c r="E18" s="10">
        <f t="shared" si="1"/>
        <v>12912.076894596286</v>
      </c>
      <c r="F18" s="10">
        <f t="shared" si="1"/>
        <v>12857.222878563209</v>
      </c>
      <c r="G18" s="10">
        <f t="shared" si="1"/>
        <v>12233.06316063497</v>
      </c>
      <c r="H18" s="10">
        <f t="shared" si="1"/>
        <v>12232.772181225018</v>
      </c>
      <c r="I18" s="10">
        <f t="shared" si="1"/>
        <v>13031.02771590705</v>
      </c>
      <c r="J18" s="10">
        <f t="shared" si="1"/>
        <v>13031.02771590705</v>
      </c>
    </row>
    <row r="19" spans="2:10" ht="12.75">
      <c r="B19" s="9" t="s">
        <v>8</v>
      </c>
      <c r="C19" s="10">
        <f>'[1]Behandling'!J110</f>
        <v>11104.897942999998</v>
      </c>
      <c r="D19" s="10">
        <f>'[1]Behandling'!J94</f>
        <v>11466.027218819085</v>
      </c>
      <c r="E19" s="10">
        <f>'[1]Behandling'!J78</f>
        <v>12912.076894596286</v>
      </c>
      <c r="F19" s="10">
        <f>'[1]Behandling'!J62</f>
        <v>12857.222878563209</v>
      </c>
      <c r="G19" s="10">
        <f>'[1]Behandling'!J46</f>
        <v>12233.06316063497</v>
      </c>
      <c r="H19" s="10">
        <f>'[1]Behandling'!J30</f>
        <v>12232.772181225017</v>
      </c>
      <c r="I19" s="10">
        <f>'[1]Behandling'!J14</f>
        <v>13031.02771590705</v>
      </c>
      <c r="J19" s="9"/>
    </row>
    <row r="20" spans="2:10" ht="12.75">
      <c r="B20" s="9" t="s">
        <v>9</v>
      </c>
      <c r="C20" s="10">
        <f aca="true" t="shared" si="2" ref="C20:I20">C18-C19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9"/>
    </row>
    <row r="23" spans="3:10" ht="12.75">
      <c r="C23" s="11"/>
      <c r="D23" s="11"/>
      <c r="E23" s="11"/>
      <c r="F23" s="11"/>
      <c r="G23" s="11"/>
      <c r="H23" s="11"/>
      <c r="I23" s="11"/>
      <c r="J23" s="11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2001-12-22T16:17:57Z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