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3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<sst xmlns="http://schemas.openxmlformats.org/spreadsheetml/2006/main" count="14" uniqueCount="10">
  <si>
    <t>Alle tal på dette ark refererer til tal på andre ark. Der må IKKE skrives faste tal på denne side!!</t>
  </si>
  <si>
    <t>Institutioner/handel og kontor</t>
  </si>
  <si>
    <t>Genanvendelse</t>
  </si>
  <si>
    <t>Forbrænding</t>
  </si>
  <si>
    <t>Deponering</t>
  </si>
  <si>
    <t>Særlig behandling</t>
  </si>
  <si>
    <t>Behandling, %</t>
  </si>
  <si>
    <t>Sum</t>
  </si>
  <si>
    <t>Fra Behandling</t>
  </si>
  <si>
    <t>Kontrol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</si>
</sst>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#,##0\ %"/>
    <numFmt numFmtId="183" formatCode="#,##0%"/>
    <numFmt numFmtId="184" formatCode="#,##0\ \ \ \ \ \ \ \ \ \ \ \ "/>
    <numFmt numFmtId="185" formatCode="#,##0\ \ \ \ \ \ \ \ \ \ \ \ \ \ \ \ "/>
    <numFmt numFmtId="186" formatCode="0\ %"/>
    <numFmt numFmtId="187" formatCode="#,##0.0"/>
    <numFmt numFmtId="188" formatCode="#,##0\ \ \ \ \ \ \ \ \ \ \ \ \ \ \ "/>
    <numFmt numFmtId="189" formatCode="#,##0\ \ \ \ \ \ \ \ \ \ \ \ \ \ \ \ \ \ \ \ "/>
    <numFmt numFmtId="190" formatCode="#,##0\ \ \ \ \ \ \ \ \ \ \ \ \ \ \ \ \ "/>
    <numFmt numFmtId="191" formatCode="#,##0\ \ \ \ \ "/>
    <numFmt numFmtId="192" formatCode="#,##0\ \ \ \ \ \ \ \ \ \ \ \ \ \ \ \ \ \ "/>
    <numFmt numFmtId="193" formatCode="#,##0\ \ \ \ \ \ \ \ \ \ "/>
    <numFmt numFmtId="194" formatCode="#,##0\ \ \ \ \ \ \ \ "/>
    <numFmt numFmtId="195" formatCode="\(0\)"/>
    <numFmt numFmtId="196" formatCode="\ \(0\)"/>
    <numFmt numFmtId="197" formatCode="#,##0\ \ \ \ \ \ \ \ \ \ \ \ \ \ \ \ \ \ \ \ \ \ \ \ "/>
    <numFmt numFmtId="198" formatCode="#.0\ \ \ \ \ \ \ \ \ \ \ \ \ \ \ \ 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 [0]" xfId="17"/>
    <cellStyle name="Percent" xfId="18"/>
    <cellStyle name="Currency" xfId="19"/>
    <cellStyle name="Valuta_Behandli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15.36. Behandling af affald fra Institutioner/handel og kontor 1994-2000 med målsætning for 2004</a:t>
            </a:r>
          </a:p>
        </c:rich>
      </c:tx>
      <c:layout>
        <c:manualLayout>
          <c:xMode val="factor"/>
          <c:yMode val="factor"/>
          <c:x val="-0.1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57"/>
          <c:w val="0.70225"/>
          <c:h val="0.8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1.5.36'!$B$5</c:f>
              <c:strCache>
                <c:ptCount val="1"/>
                <c:pt idx="0">
                  <c:v>Genanvendelse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1.5.36'!$C$12</c:f>
                  <c:strCache>
                    <c:ptCount val="1"/>
                    <c:pt idx="0">
                      <c:v>31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1.5.36'!$D$12</c:f>
                  <c:strCache>
                    <c:ptCount val="1"/>
                    <c:pt idx="0">
                      <c:v>38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1.5.36'!$E$12</c:f>
                  <c:strCache>
                    <c:ptCount val="1"/>
                    <c:pt idx="0">
                      <c:v>37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1.5.36'!$F$12</c:f>
                  <c:strCache>
                    <c:ptCount val="1"/>
                    <c:pt idx="0">
                      <c:v>38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1.5.36'!$G$12</c:f>
                  <c:strCache>
                    <c:ptCount val="1"/>
                    <c:pt idx="0">
                      <c:v>35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1.5.36'!$H$12</c:f>
                  <c:strCache>
                    <c:ptCount val="1"/>
                    <c:pt idx="0">
                      <c:v>37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1.5.36'!$I$12</c:f>
                  <c:strCache>
                    <c:ptCount val="1"/>
                    <c:pt idx="0">
                      <c:v>40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1.5.36'!$J$12</c:f>
                  <c:strCache>
                    <c:ptCount val="1"/>
                    <c:pt idx="0">
                      <c:v>50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1.5.36'!$C$4:$J$4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1.5.36'!$C$5:$J$5</c:f>
              <c:numCache>
                <c:ptCount val="8"/>
                <c:pt idx="0">
                  <c:v>203.347617</c:v>
                </c:pt>
                <c:pt idx="1">
                  <c:v>317.00870000000003</c:v>
                </c:pt>
                <c:pt idx="2">
                  <c:v>317.44864800000556</c:v>
                </c:pt>
                <c:pt idx="3">
                  <c:v>323.8822200000025</c:v>
                </c:pt>
                <c:pt idx="4">
                  <c:v>337.93769099999986</c:v>
                </c:pt>
                <c:pt idx="5">
                  <c:v>352.7967500869999</c:v>
                </c:pt>
                <c:pt idx="6">
                  <c:v>449.3691790697663</c:v>
                </c:pt>
                <c:pt idx="7">
                  <c:v>559.6599298743056</c:v>
                </c:pt>
              </c:numCache>
            </c:numRef>
          </c:val>
        </c:ser>
        <c:ser>
          <c:idx val="1"/>
          <c:order val="1"/>
          <c:tx>
            <c:strRef>
              <c:f>'Fig 1.5.36'!$B$6</c:f>
              <c:strCache>
                <c:ptCount val="1"/>
                <c:pt idx="0">
                  <c:v>Forbrænding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1.5.36'!$C$13</c:f>
                  <c:strCache>
                    <c:ptCount val="1"/>
                    <c:pt idx="0">
                      <c:v>43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1.5.36'!$D$13</c:f>
                  <c:strCache>
                    <c:ptCount val="1"/>
                    <c:pt idx="0">
                      <c:v>44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1.5.36'!$E$13</c:f>
                  <c:strCache>
                    <c:ptCount val="1"/>
                    <c:pt idx="0">
                      <c:v>45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1.5.36'!$F$13</c:f>
                  <c:strCache>
                    <c:ptCount val="1"/>
                    <c:pt idx="0">
                      <c:v>41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1.5.36'!$G$13</c:f>
                  <c:strCache>
                    <c:ptCount val="1"/>
                    <c:pt idx="0">
                      <c:v>46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1.5.36'!$H$13</c:f>
                  <c:strCache>
                    <c:ptCount val="1"/>
                    <c:pt idx="0">
                      <c:v>45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1.5.36'!$I$13</c:f>
                  <c:strCache>
                    <c:ptCount val="1"/>
                    <c:pt idx="0">
                      <c:v>46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1.5.36'!$J$13</c:f>
                  <c:strCache>
                    <c:ptCount val="1"/>
                    <c:pt idx="0">
                      <c:v>45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1.5.36'!$C$4:$J$4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1.5.36'!$C$6:$J$6</c:f>
              <c:numCache>
                <c:ptCount val="8"/>
                <c:pt idx="0">
                  <c:v>280.48617399999995</c:v>
                </c:pt>
                <c:pt idx="1">
                  <c:v>364.74312699999996</c:v>
                </c:pt>
                <c:pt idx="2">
                  <c:v>379.9327999999906</c:v>
                </c:pt>
                <c:pt idx="3">
                  <c:v>351.6620500396679</c:v>
                </c:pt>
                <c:pt idx="4">
                  <c:v>438.174484</c:v>
                </c:pt>
                <c:pt idx="5">
                  <c:v>433.70202850800007</c:v>
                </c:pt>
                <c:pt idx="6">
                  <c:v>514.5661882884311</c:v>
                </c:pt>
                <c:pt idx="7">
                  <c:v>503.693936886875</c:v>
                </c:pt>
              </c:numCache>
            </c:numRef>
          </c:val>
        </c:ser>
        <c:ser>
          <c:idx val="2"/>
          <c:order val="2"/>
          <c:tx>
            <c:strRef>
              <c:f>'Fig 1.5.36'!$B$7</c:f>
              <c:strCache>
                <c:ptCount val="1"/>
                <c:pt idx="0">
                  <c:v>Deponering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1.5.36'!$C$14</c:f>
                  <c:strCache>
                    <c:ptCount val="1"/>
                    <c:pt idx="0">
                      <c:v>23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1.5.36'!$D$14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1.5.36'!$E$14</c:f>
                  <c:strCache>
                    <c:ptCount val="1"/>
                    <c:pt idx="0">
                      <c:v>16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1.5.36'!$F$14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1.5.36'!$G$14</c:f>
                  <c:strCache>
                    <c:ptCount val="1"/>
                    <c:pt idx="0">
                      <c:v>17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1.5.36'!$H$14</c:f>
                  <c:strCache>
                    <c:ptCount val="1"/>
                    <c:pt idx="0">
                      <c:v>17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1.5.36'!$I$14</c:f>
                  <c:strCache>
                    <c:ptCount val="1"/>
                    <c:pt idx="0">
                      <c:v>14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1.5.36'!$J$14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1.5.36'!$C$4:$J$4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1.5.36'!$C$7:$J$7</c:f>
              <c:numCache>
                <c:ptCount val="8"/>
                <c:pt idx="0">
                  <c:v>151.825227</c:v>
                </c:pt>
                <c:pt idx="1">
                  <c:v>127.997717</c:v>
                </c:pt>
                <c:pt idx="2">
                  <c:v>134.83109268770838</c:v>
                </c:pt>
                <c:pt idx="3">
                  <c:v>169.51662226633331</c:v>
                </c:pt>
                <c:pt idx="4">
                  <c:v>160.53563252572496</c:v>
                </c:pt>
                <c:pt idx="5">
                  <c:v>164.17282299999997</c:v>
                </c:pt>
                <c:pt idx="6">
                  <c:v>151.71839239041367</c:v>
                </c:pt>
                <c:pt idx="7">
                  <c:v>55.96599298743055</c:v>
                </c:pt>
              </c:numCache>
            </c:numRef>
          </c:val>
        </c:ser>
        <c:ser>
          <c:idx val="3"/>
          <c:order val="3"/>
          <c:tx>
            <c:strRef>
              <c:f>'Fig 1.5.36'!$B$8</c:f>
              <c:strCache>
                <c:ptCount val="1"/>
                <c:pt idx="0">
                  <c:v>Særlig behandling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1.5.36'!$C$4:$J$4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1.5.36'!$C$8:$J$8</c:f>
              <c:numCache>
                <c:ptCount val="8"/>
                <c:pt idx="0">
                  <c:v>20.60971</c:v>
                </c:pt>
                <c:pt idx="1">
                  <c:v>24.098300000000002</c:v>
                </c:pt>
                <c:pt idx="2">
                  <c:v>19.069110000000492</c:v>
                </c:pt>
                <c:pt idx="3">
                  <c:v>15.97643999999965</c:v>
                </c:pt>
                <c:pt idx="4">
                  <c:v>18.187420000000003</c:v>
                </c:pt>
                <c:pt idx="5">
                  <c:v>4.692913000000001</c:v>
                </c:pt>
                <c:pt idx="6">
                  <c:v>3.6661000000000006</c:v>
                </c:pt>
                <c:pt idx="7">
                  <c:v>0</c:v>
                </c:pt>
              </c:numCache>
            </c:numRef>
          </c:val>
        </c:ser>
        <c:overlap val="100"/>
        <c:axId val="55567198"/>
        <c:axId val="30342735"/>
      </c:bar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67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39275"/>
          <c:w val="0.2245"/>
          <c:h val="0.31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10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524125" y="3400425"/>
        <a:ext cx="4114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r%20t.%20affalsta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"/>
      <sheetName val="DATA"/>
      <sheetName val="Grundtal"/>
      <sheetName val="Behandling"/>
      <sheetName val="Tabel 1-3"/>
      <sheetName val="Tabel 4"/>
      <sheetName val="Figur 1"/>
      <sheetName val="Figur 2"/>
      <sheetName val="Figur 3"/>
      <sheetName val="Figur 4"/>
      <sheetName val="Figur 5"/>
      <sheetName val="Figur 6"/>
      <sheetName val="Figur 8"/>
      <sheetName val="Figur 9"/>
      <sheetName val="Figur 11"/>
      <sheetName val="Figur 12"/>
      <sheetName val="Figur 13"/>
      <sheetName val="Figur 15"/>
      <sheetName val="Figur 17"/>
      <sheetName val="Figur 18"/>
      <sheetName val="Figur 19"/>
      <sheetName val="Bilag 1"/>
    </sheetNames>
    <sheetDataSet>
      <sheetData sheetId="3">
        <row r="8">
          <cell r="B8">
            <v>449.3691790697663</v>
          </cell>
          <cell r="D8">
            <v>514.5661882884311</v>
          </cell>
          <cell r="F8">
            <v>151.71839239041367</v>
          </cell>
          <cell r="H8">
            <v>3.6661000000000006</v>
          </cell>
          <cell r="J8">
            <v>1119.3198597486112</v>
          </cell>
        </row>
        <row r="24">
          <cell r="B24">
            <v>352.7967500869999</v>
          </cell>
          <cell r="D24">
            <v>433.70202850800007</v>
          </cell>
          <cell r="F24">
            <v>164.17282299999997</v>
          </cell>
          <cell r="H24">
            <v>4.692913000000001</v>
          </cell>
          <cell r="J24">
            <v>955.364514595</v>
          </cell>
        </row>
        <row r="40">
          <cell r="B40">
            <v>337.93769099999986</v>
          </cell>
          <cell r="D40">
            <v>438.174484</v>
          </cell>
          <cell r="F40">
            <v>160.53563252572496</v>
          </cell>
          <cell r="H40">
            <v>18.187420000000003</v>
          </cell>
          <cell r="J40">
            <v>954.8352275257248</v>
          </cell>
        </row>
        <row r="56">
          <cell r="B56">
            <v>323.8822200000025</v>
          </cell>
          <cell r="D56">
            <v>351.6620500396679</v>
          </cell>
          <cell r="F56">
            <v>169.51662226633331</v>
          </cell>
          <cell r="H56">
            <v>15.97643999999965</v>
          </cell>
          <cell r="J56">
            <v>861.0373323060035</v>
          </cell>
        </row>
        <row r="72">
          <cell r="B72">
            <v>317.44864800000556</v>
          </cell>
          <cell r="D72">
            <v>379.9327999999906</v>
          </cell>
          <cell r="F72">
            <v>134.83109268770838</v>
          </cell>
          <cell r="H72">
            <v>19.069110000000492</v>
          </cell>
          <cell r="J72">
            <v>851.2816506877051</v>
          </cell>
        </row>
        <row r="88">
          <cell r="B88">
            <v>317.00870000000003</v>
          </cell>
          <cell r="D88">
            <v>364.74312699999996</v>
          </cell>
          <cell r="F88">
            <v>127.997717</v>
          </cell>
          <cell r="H88">
            <v>24.098300000000002</v>
          </cell>
          <cell r="J88">
            <v>833.847844</v>
          </cell>
        </row>
        <row r="104">
          <cell r="B104">
            <v>203.347617</v>
          </cell>
          <cell r="D104">
            <v>280.48617399999995</v>
          </cell>
          <cell r="F104">
            <v>151.825227</v>
          </cell>
          <cell r="H104">
            <v>20.60971</v>
          </cell>
          <cell r="J104">
            <v>656.2687279999999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tabSelected="1" workbookViewId="0" topLeftCell="A19">
      <selection activeCell="B4" sqref="B4:J8"/>
    </sheetView>
  </sheetViews>
  <sheetFormatPr defaultColWidth="9.140625" defaultRowHeight="12.75"/>
  <cols>
    <col min="1" max="1" width="9.140625" style="2" customWidth="1"/>
    <col min="2" max="2" width="28.7109375" style="2" customWidth="1"/>
    <col min="3" max="10" width="7.7109375" style="2" customWidth="1"/>
    <col min="11" max="16384" width="9.140625" style="2" customWidth="1"/>
  </cols>
  <sheetData>
    <row r="2" spans="2:7" ht="12.75">
      <c r="B2" s="1" t="s">
        <v>0</v>
      </c>
      <c r="C2" s="1"/>
      <c r="D2" s="1"/>
      <c r="E2" s="1"/>
      <c r="F2" s="1"/>
      <c r="G2" s="1"/>
    </row>
    <row r="4" spans="2:10" ht="12.75" customHeight="1">
      <c r="B4" s="3" t="s">
        <v>1</v>
      </c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4">
        <v>2000</v>
      </c>
      <c r="J4" s="5">
        <v>2004</v>
      </c>
    </row>
    <row r="5" spans="2:10" ht="12.75">
      <c r="B5" s="6" t="s">
        <v>2</v>
      </c>
      <c r="C5" s="7">
        <f>'[1]Behandling'!B104</f>
        <v>203.347617</v>
      </c>
      <c r="D5" s="7">
        <f>'[1]Behandling'!B88</f>
        <v>317.00870000000003</v>
      </c>
      <c r="E5" s="7">
        <f>'[1]Behandling'!B72</f>
        <v>317.44864800000556</v>
      </c>
      <c r="F5" s="7">
        <f>'[1]Behandling'!B56</f>
        <v>323.8822200000025</v>
      </c>
      <c r="G5" s="7">
        <f>'[1]Behandling'!B40</f>
        <v>337.93769099999986</v>
      </c>
      <c r="H5" s="7">
        <f>'[1]Behandling'!B24</f>
        <v>352.7967500869999</v>
      </c>
      <c r="I5" s="7">
        <f>'[1]Behandling'!B8</f>
        <v>449.3691790697663</v>
      </c>
      <c r="J5" s="8">
        <f>I$18/100*J12</f>
        <v>559.6599298743056</v>
      </c>
    </row>
    <row r="6" spans="2:10" ht="12.75">
      <c r="B6" s="6" t="s">
        <v>3</v>
      </c>
      <c r="C6" s="7">
        <f>'[1]Behandling'!D104</f>
        <v>280.48617399999995</v>
      </c>
      <c r="D6" s="7">
        <f>'[1]Behandling'!D88</f>
        <v>364.74312699999996</v>
      </c>
      <c r="E6" s="7">
        <f>'[1]Behandling'!D72</f>
        <v>379.9327999999906</v>
      </c>
      <c r="F6" s="7">
        <f>'[1]Behandling'!D56</f>
        <v>351.6620500396679</v>
      </c>
      <c r="G6" s="7">
        <f>'[1]Behandling'!D40</f>
        <v>438.174484</v>
      </c>
      <c r="H6" s="7">
        <f>'[1]Behandling'!D24</f>
        <v>433.70202850800007</v>
      </c>
      <c r="I6" s="7">
        <f>'[1]Behandling'!D8</f>
        <v>514.5661882884311</v>
      </c>
      <c r="J6" s="8">
        <f>I$18/100*J13</f>
        <v>503.693936886875</v>
      </c>
    </row>
    <row r="7" spans="2:10" ht="12.75">
      <c r="B7" s="9" t="s">
        <v>4</v>
      </c>
      <c r="C7" s="7">
        <f>'[1]Behandling'!F104</f>
        <v>151.825227</v>
      </c>
      <c r="D7" s="7">
        <f>'[1]Behandling'!F88</f>
        <v>127.997717</v>
      </c>
      <c r="E7" s="7">
        <f>'[1]Behandling'!F72</f>
        <v>134.83109268770838</v>
      </c>
      <c r="F7" s="7">
        <f>'[1]Behandling'!F56</f>
        <v>169.51662226633331</v>
      </c>
      <c r="G7" s="7">
        <f>'[1]Behandling'!F40</f>
        <v>160.53563252572496</v>
      </c>
      <c r="H7" s="7">
        <f>'[1]Behandling'!F24</f>
        <v>164.17282299999997</v>
      </c>
      <c r="I7" s="7">
        <f>'[1]Behandling'!F8</f>
        <v>151.71839239041367</v>
      </c>
      <c r="J7" s="8">
        <f>I$18/100*J14</f>
        <v>55.96599298743055</v>
      </c>
    </row>
    <row r="8" spans="2:10" ht="12.75">
      <c r="B8" s="9" t="s">
        <v>5</v>
      </c>
      <c r="C8" s="7">
        <f>'[1]Behandling'!H104</f>
        <v>20.60971</v>
      </c>
      <c r="D8" s="7">
        <f>'[1]Behandling'!H88</f>
        <v>24.098300000000002</v>
      </c>
      <c r="E8" s="7">
        <f>'[1]Behandling'!H72</f>
        <v>19.069110000000492</v>
      </c>
      <c r="F8" s="7">
        <f>'[1]Behandling'!H56</f>
        <v>15.97643999999965</v>
      </c>
      <c r="G8" s="7">
        <f>'[1]Behandling'!H40</f>
        <v>18.187420000000003</v>
      </c>
      <c r="H8" s="7">
        <f>'[1]Behandling'!H24</f>
        <v>4.692913000000001</v>
      </c>
      <c r="I8" s="7">
        <f>'[1]Behandling'!H8</f>
        <v>3.6661000000000006</v>
      </c>
      <c r="J8" s="8">
        <f>I$18/100*J15</f>
        <v>0</v>
      </c>
    </row>
    <row r="11" spans="2:10" ht="12.75" customHeight="1">
      <c r="B11" s="3" t="s">
        <v>6</v>
      </c>
      <c r="C11" s="4">
        <v>1994</v>
      </c>
      <c r="D11" s="4">
        <v>1995</v>
      </c>
      <c r="E11" s="4">
        <v>1996</v>
      </c>
      <c r="F11" s="4">
        <v>1997</v>
      </c>
      <c r="G11" s="4">
        <v>1998</v>
      </c>
      <c r="H11" s="4">
        <v>1999</v>
      </c>
      <c r="I11" s="4">
        <v>2000</v>
      </c>
      <c r="J11" s="4">
        <v>2004</v>
      </c>
    </row>
    <row r="12" spans="2:10" ht="12.75">
      <c r="B12" s="6" t="s">
        <v>2</v>
      </c>
      <c r="C12" s="7">
        <f aca="true" t="shared" si="0" ref="C12:I15">C5*100/C$18</f>
        <v>30.98541928391262</v>
      </c>
      <c r="D12" s="7">
        <f t="shared" si="0"/>
        <v>38.01757146475275</v>
      </c>
      <c r="E12" s="7">
        <f t="shared" si="0"/>
        <v>37.290671981894086</v>
      </c>
      <c r="F12" s="7">
        <f t="shared" si="0"/>
        <v>37.61535160532369</v>
      </c>
      <c r="G12" s="7">
        <f t="shared" si="0"/>
        <v>35.39225211408481</v>
      </c>
      <c r="H12" s="7">
        <f t="shared" si="0"/>
        <v>36.92797300897848</v>
      </c>
      <c r="I12" s="7">
        <f t="shared" si="0"/>
        <v>40.1466278969347</v>
      </c>
      <c r="J12" s="10">
        <v>50</v>
      </c>
    </row>
    <row r="13" spans="2:10" ht="12.75">
      <c r="B13" s="6" t="s">
        <v>3</v>
      </c>
      <c r="C13" s="7">
        <f t="shared" si="0"/>
        <v>42.73953062715492</v>
      </c>
      <c r="D13" s="7">
        <f t="shared" si="0"/>
        <v>43.74216826541317</v>
      </c>
      <c r="E13" s="7">
        <f t="shared" si="0"/>
        <v>44.630681243165895</v>
      </c>
      <c r="F13" s="7">
        <f t="shared" si="0"/>
        <v>40.84167281084753</v>
      </c>
      <c r="G13" s="7">
        <f t="shared" si="0"/>
        <v>45.89006263786962</v>
      </c>
      <c r="H13" s="7">
        <f t="shared" si="0"/>
        <v>45.39649755484753</v>
      </c>
      <c r="I13" s="7">
        <f t="shared" si="0"/>
        <v>45.97132658791544</v>
      </c>
      <c r="J13" s="10">
        <v>45</v>
      </c>
    </row>
    <row r="14" spans="2:10" ht="12.75">
      <c r="B14" s="9" t="s">
        <v>4</v>
      </c>
      <c r="C14" s="7">
        <f t="shared" si="0"/>
        <v>23.134612472346852</v>
      </c>
      <c r="D14" s="7">
        <f t="shared" si="0"/>
        <v>15.350248600031158</v>
      </c>
      <c r="E14" s="7">
        <f t="shared" si="0"/>
        <v>15.838599666606875</v>
      </c>
      <c r="F14" s="7">
        <f t="shared" si="0"/>
        <v>19.6874880921062</v>
      </c>
      <c r="G14" s="7">
        <f t="shared" si="0"/>
        <v>16.812914720555792</v>
      </c>
      <c r="H14" s="7">
        <f t="shared" si="0"/>
        <v>17.18431242650837</v>
      </c>
      <c r="I14" s="7">
        <f t="shared" si="0"/>
        <v>13.554516259944517</v>
      </c>
      <c r="J14" s="10">
        <v>5</v>
      </c>
    </row>
    <row r="15" spans="2:10" ht="12.75">
      <c r="B15" s="9" t="s">
        <v>5</v>
      </c>
      <c r="C15" s="7">
        <f t="shared" si="0"/>
        <v>3.1404376165856256</v>
      </c>
      <c r="D15" s="7">
        <f t="shared" si="0"/>
        <v>2.890011669802915</v>
      </c>
      <c r="E15" s="7">
        <f t="shared" si="0"/>
        <v>2.240047108333132</v>
      </c>
      <c r="F15" s="7">
        <f t="shared" si="0"/>
        <v>1.8554874917225765</v>
      </c>
      <c r="G15" s="7">
        <f t="shared" si="0"/>
        <v>1.9047705274897813</v>
      </c>
      <c r="H15" s="7">
        <f t="shared" si="0"/>
        <v>0.49121700966561754</v>
      </c>
      <c r="I15" s="7">
        <f t="shared" si="0"/>
        <v>0.3275292552053327</v>
      </c>
      <c r="J15" s="10">
        <v>0</v>
      </c>
    </row>
    <row r="18" spans="2:10" ht="12.75">
      <c r="B18" s="11" t="s">
        <v>7</v>
      </c>
      <c r="C18" s="12">
        <f aca="true" t="shared" si="1" ref="C18:J18">SUM(C5:C8)</f>
        <v>656.2687279999999</v>
      </c>
      <c r="D18" s="12">
        <f t="shared" si="1"/>
        <v>833.847844</v>
      </c>
      <c r="E18" s="12">
        <f t="shared" si="1"/>
        <v>851.2816506877051</v>
      </c>
      <c r="F18" s="12">
        <f t="shared" si="1"/>
        <v>861.0373323060035</v>
      </c>
      <c r="G18" s="12">
        <f t="shared" si="1"/>
        <v>954.8352275257248</v>
      </c>
      <c r="H18" s="12">
        <f t="shared" si="1"/>
        <v>955.364514595</v>
      </c>
      <c r="I18" s="12">
        <f t="shared" si="1"/>
        <v>1119.3198597486112</v>
      </c>
      <c r="J18" s="12">
        <f t="shared" si="1"/>
        <v>1119.3198597486112</v>
      </c>
    </row>
    <row r="19" spans="2:10" ht="12.75">
      <c r="B19" s="11" t="s">
        <v>8</v>
      </c>
      <c r="C19" s="12">
        <f>'[1]Behandling'!J104</f>
        <v>656.2687279999999</v>
      </c>
      <c r="D19" s="12">
        <f>'[1]Behandling'!J88</f>
        <v>833.847844</v>
      </c>
      <c r="E19" s="12">
        <f>'[1]Behandling'!J72</f>
        <v>851.2816506877051</v>
      </c>
      <c r="F19" s="12">
        <f>'[1]Behandling'!J56</f>
        <v>861.0373323060035</v>
      </c>
      <c r="G19" s="12">
        <f>'[1]Behandling'!J40</f>
        <v>954.8352275257248</v>
      </c>
      <c r="H19" s="12">
        <f>'[1]Behandling'!J24</f>
        <v>955.364514595</v>
      </c>
      <c r="I19" s="12">
        <f>'[1]Behandling'!J8</f>
        <v>1119.3198597486112</v>
      </c>
      <c r="J19" s="11"/>
    </row>
    <row r="20" spans="2:10" ht="12.75">
      <c r="B20" s="11" t="s">
        <v>9</v>
      </c>
      <c r="C20" s="12">
        <f aca="true" t="shared" si="2" ref="C20:I20">C18-C19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1"/>
    </row>
    <row r="23" spans="3:10" ht="12.75">
      <c r="C23" s="13"/>
      <c r="D23" s="13"/>
      <c r="E23" s="13"/>
      <c r="F23" s="13"/>
      <c r="G23" s="13"/>
      <c r="H23" s="13"/>
      <c r="I23" s="13"/>
      <c r="J23" s="13"/>
    </row>
  </sheetData>
  <printOptions horizontalCentered="1"/>
  <pageMargins left="0.31496062992125984" right="0.31496062992125984" top="0.7874015748031497" bottom="0.7874015748031497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