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3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<sst xmlns="http://schemas.openxmlformats.org/spreadsheetml/2006/main" count="19" uniqueCount="19">
  <si>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</si>
  <si>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</si>
  <si>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</si>
  <si>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</si>
  <si>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</si>
  <si>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</si>
  <si>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</si>
  <si>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</si>
  <si>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</si>
  <si>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</si>
  <si>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</si>
  <si>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</si>
  <si>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</si>
  <si>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</si>
  <si>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Pct. af beskæftigede</t>
  </si>
  <si>
    <t>Handel, hotel og restaurantionsvirks. mv.</t>
  </si>
  <si>
    <t>Transportvirks., post og telekommunikation</t>
  </si>
  <si>
    <t>Finansieringsvirks. mv.,forretningsservice</t>
  </si>
  <si>
    <t>Offentlige og personlige tjenesteydelser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</si>
</sst>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* #,##0_ ;_ * \-#,##0_ ;_ * &quot;-&quot;_ ;_ @_ "/>
    <numFmt numFmtId="180" formatCode="_ &quot;kr&quot;\ * #,##0.00_ ;_ &quot;kr&quot;\ * \-#,##0.00_ ;_ &quot;kr&quot;\ * &quot;-&quot;??_ ;_ @_ "/>
    <numFmt numFmtId="181" formatCode="_ * #,##0.00_ ;_ * \-#,##0.00_ ;_ * &quot;-&quot;??_ ;_ @_ "/>
    <numFmt numFmtId="182" formatCode="#,##0\ %"/>
    <numFmt numFmtId="183" formatCode="#,##0%"/>
    <numFmt numFmtId="184" formatCode="#,##0\ \ \ \ \ \ \ \ \ \ \ \ "/>
    <numFmt numFmtId="185" formatCode="#,##0\ \ \ \ \ \ \ \ \ \ \ \ \ \ \ \ "/>
    <numFmt numFmtId="186" formatCode="0\ %"/>
    <numFmt numFmtId="187" formatCode="#,##0.0"/>
    <numFmt numFmtId="188" formatCode="#,##0\ \ \ \ \ \ \ \ \ \ \ \ \ \ \ "/>
    <numFmt numFmtId="189" formatCode="#,##0\ \ \ \ \ \ \ \ \ \ \ \ \ \ \ \ \ \ \ \ "/>
    <numFmt numFmtId="190" formatCode="#,##0\ \ \ \ \ \ \ \ \ \ \ \ \ \ \ \ \ "/>
    <numFmt numFmtId="191" formatCode="#,##0\ \ \ \ \ "/>
    <numFmt numFmtId="192" formatCode="#,##0\ \ \ \ \ \ \ \ \ \ \ \ \ \ \ \ \ \ "/>
    <numFmt numFmtId="193" formatCode="#,##0\ \ \ \ \ \ \ \ \ \ "/>
    <numFmt numFmtId="194" formatCode="#,##0\ \ \ \ \ \ \ \ "/>
    <numFmt numFmtId="195" formatCode="\(0\)"/>
    <numFmt numFmtId="196" formatCode="\ \(0\)"/>
    <numFmt numFmtId="197" formatCode="#,##0\ \ \ \ \ \ \ \ \ \ \ \ \ \ \ \ \ \ \ \ \ \ \ \ "/>
    <numFmt numFmtId="198" formatCode="#.0\ \ \ \ \ \ \ \ \ \ \ \ \ \ \ \ 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 [0]" xfId="17"/>
    <cellStyle name="Percent" xfId="18"/>
    <cellStyle name="Currency" xfId="19"/>
    <cellStyle name="Valuta_Behandli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Beskæftigede i servicesektoren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575"/>
          <c:w val="0.56325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1.5.33'!$A$13</c:f>
              <c:strCache>
                <c:ptCount val="1"/>
                <c:pt idx="0">
                  <c:v>Handel, hotel og restaurantionsvirks. mv.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1.5.33'!$B$12:$G$12</c:f>
              <c:numCache>
                <c:ptCount val="6"/>
                <c:pt idx="0">
                  <c:v>1981</c:v>
                </c:pt>
                <c:pt idx="1">
                  <c:v>1981</c:v>
                </c:pt>
                <c:pt idx="2">
                  <c:v>1990</c:v>
                </c:pt>
                <c:pt idx="3">
                  <c:v>1990</c:v>
                </c:pt>
                <c:pt idx="4">
                  <c:v>1998</c:v>
                </c:pt>
                <c:pt idx="5">
                  <c:v>1998</c:v>
                </c:pt>
              </c:numCache>
            </c:numRef>
          </c:cat>
          <c:val>
            <c:numRef>
              <c:f>'Fig 1.5.33'!$B$13:$G$13</c:f>
              <c:numCache>
                <c:ptCount val="6"/>
                <c:pt idx="0">
                  <c:v>436</c:v>
                </c:pt>
                <c:pt idx="2">
                  <c:v>461.26</c:v>
                </c:pt>
                <c:pt idx="4">
                  <c:v>486.496</c:v>
                </c:pt>
              </c:numCache>
            </c:numRef>
          </c:val>
        </c:ser>
        <c:ser>
          <c:idx val="1"/>
          <c:order val="1"/>
          <c:tx>
            <c:strRef>
              <c:f>'Fig 1.5.33'!$A$14</c:f>
              <c:strCache>
                <c:ptCount val="1"/>
                <c:pt idx="0">
                  <c:v>Transportvirks., post og telekommunikation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1.5.33'!$B$12:$G$12</c:f>
              <c:numCache>
                <c:ptCount val="6"/>
                <c:pt idx="0">
                  <c:v>1981</c:v>
                </c:pt>
                <c:pt idx="1">
                  <c:v>1981</c:v>
                </c:pt>
                <c:pt idx="2">
                  <c:v>1990</c:v>
                </c:pt>
                <c:pt idx="3">
                  <c:v>1990</c:v>
                </c:pt>
                <c:pt idx="4">
                  <c:v>1998</c:v>
                </c:pt>
                <c:pt idx="5">
                  <c:v>1998</c:v>
                </c:pt>
              </c:numCache>
            </c:numRef>
          </c:cat>
          <c:val>
            <c:numRef>
              <c:f>'Fig 1.5.33'!$B$14:$G$14</c:f>
              <c:numCache>
                <c:ptCount val="6"/>
                <c:pt idx="0">
                  <c:v>179</c:v>
                </c:pt>
                <c:pt idx="2">
                  <c:v>181.943</c:v>
                </c:pt>
                <c:pt idx="4">
                  <c:v>177.836</c:v>
                </c:pt>
              </c:numCache>
            </c:numRef>
          </c:val>
        </c:ser>
        <c:ser>
          <c:idx val="2"/>
          <c:order val="2"/>
          <c:tx>
            <c:strRef>
              <c:f>'Fig 1.5.33'!$A$15</c:f>
              <c:strCache>
                <c:ptCount val="1"/>
                <c:pt idx="0">
                  <c:v>Finansieringsvirks. mv.,forretningsservice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1.5.33'!$B$12:$G$12</c:f>
              <c:numCache>
                <c:ptCount val="6"/>
                <c:pt idx="0">
                  <c:v>1981</c:v>
                </c:pt>
                <c:pt idx="1">
                  <c:v>1981</c:v>
                </c:pt>
                <c:pt idx="2">
                  <c:v>1990</c:v>
                </c:pt>
                <c:pt idx="3">
                  <c:v>1990</c:v>
                </c:pt>
                <c:pt idx="4">
                  <c:v>1998</c:v>
                </c:pt>
                <c:pt idx="5">
                  <c:v>1998</c:v>
                </c:pt>
              </c:numCache>
            </c:numRef>
          </c:cat>
          <c:val>
            <c:numRef>
              <c:f>'Fig 1.5.33'!$B$15:$G$15</c:f>
              <c:numCache>
                <c:ptCount val="6"/>
                <c:pt idx="0">
                  <c:v>176</c:v>
                </c:pt>
                <c:pt idx="2">
                  <c:v>282.281</c:v>
                </c:pt>
                <c:pt idx="4">
                  <c:v>307.584</c:v>
                </c:pt>
              </c:numCache>
            </c:numRef>
          </c:val>
        </c:ser>
        <c:ser>
          <c:idx val="3"/>
          <c:order val="3"/>
          <c:tx>
            <c:strRef>
              <c:f>'Fig 1.5.33'!$A$16</c:f>
              <c:strCache>
                <c:ptCount val="1"/>
                <c:pt idx="0">
                  <c:v>Offentlige og personlige tjenesteydelser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1.5.33'!$B$12:$G$12</c:f>
              <c:numCache>
                <c:ptCount val="6"/>
                <c:pt idx="0">
                  <c:v>1981</c:v>
                </c:pt>
                <c:pt idx="1">
                  <c:v>1981</c:v>
                </c:pt>
                <c:pt idx="2">
                  <c:v>1990</c:v>
                </c:pt>
                <c:pt idx="3">
                  <c:v>1990</c:v>
                </c:pt>
                <c:pt idx="4">
                  <c:v>1998</c:v>
                </c:pt>
                <c:pt idx="5">
                  <c:v>1998</c:v>
                </c:pt>
              </c:numCache>
            </c:numRef>
          </c:cat>
          <c:val>
            <c:numRef>
              <c:f>'Fig 1.5.33'!$B$16:$G$16</c:f>
              <c:numCache>
                <c:ptCount val="6"/>
                <c:pt idx="0">
                  <c:v>0</c:v>
                </c:pt>
                <c:pt idx="1">
                  <c:v>871</c:v>
                </c:pt>
                <c:pt idx="3">
                  <c:v>886.464</c:v>
                </c:pt>
                <c:pt idx="5">
                  <c:v>942.518</c:v>
                </c:pt>
              </c:numCache>
            </c:numRef>
          </c:val>
        </c:ser>
        <c:overlap val="100"/>
        <c:axId val="9565934"/>
        <c:axId val="18984543"/>
      </c:barChart>
      <c:cat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84543"/>
        <c:crosses val="autoZero"/>
        <c:auto val="1"/>
        <c:lblOffset val="100"/>
        <c:noMultiLvlLbl val="0"/>
      </c:catAx>
      <c:valAx>
        <c:axId val="18984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personer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65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.1975"/>
          <c:w val="0.3535"/>
          <c:h val="0.6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9525</xdr:rowOff>
    </xdr:from>
    <xdr:to>
      <xdr:col>6</xdr:col>
      <xdr:colOff>504825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162175" y="2762250"/>
        <a:ext cx="35337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TR%20data\Service%20sektor\Besk&#230;ftige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049A"/>
    </sheetNames>
    <sheetDataSet>
      <sheetData sheetId="2">
        <row r="5">
          <cell r="B5">
            <v>2598392</v>
          </cell>
          <cell r="C5">
            <v>2674535</v>
          </cell>
          <cell r="D5">
            <v>2720763</v>
          </cell>
          <cell r="E5">
            <v>2741407</v>
          </cell>
          <cell r="F5">
            <v>2691393</v>
          </cell>
          <cell r="G5">
            <v>2673832</v>
          </cell>
          <cell r="H5">
            <v>2650094</v>
          </cell>
          <cell r="I5">
            <v>2625579</v>
          </cell>
          <cell r="J5">
            <v>2609859</v>
          </cell>
          <cell r="K5">
            <v>2584866</v>
          </cell>
          <cell r="L5">
            <v>2617096</v>
          </cell>
          <cell r="M5">
            <v>2648808</v>
          </cell>
          <cell r="N5">
            <v>2669658</v>
          </cell>
          <cell r="O5">
            <v>2699314</v>
          </cell>
        </row>
        <row r="10">
          <cell r="A10" t="str">
            <v>Handel, hotel og restaurantionsvirks. mv.</v>
          </cell>
          <cell r="B10">
            <v>442065</v>
          </cell>
          <cell r="C10">
            <v>453947</v>
          </cell>
          <cell r="D10">
            <v>460705</v>
          </cell>
          <cell r="E10">
            <v>471227</v>
          </cell>
          <cell r="F10">
            <v>467717</v>
          </cell>
          <cell r="G10">
            <v>461260</v>
          </cell>
          <cell r="H10">
            <v>450788</v>
          </cell>
          <cell r="I10">
            <v>447537</v>
          </cell>
          <cell r="J10">
            <v>444953</v>
          </cell>
          <cell r="K10">
            <v>439807</v>
          </cell>
          <cell r="L10">
            <v>453232</v>
          </cell>
          <cell r="M10">
            <v>470358</v>
          </cell>
          <cell r="N10">
            <v>478487</v>
          </cell>
          <cell r="O10">
            <v>486496</v>
          </cell>
        </row>
        <row r="11">
          <cell r="A11" t="str">
            <v>Transportvirks., post og telekommunikation</v>
          </cell>
          <cell r="B11">
            <v>177415</v>
          </cell>
          <cell r="C11">
            <v>179220</v>
          </cell>
          <cell r="D11">
            <v>181769</v>
          </cell>
          <cell r="E11">
            <v>183940</v>
          </cell>
          <cell r="F11">
            <v>182807</v>
          </cell>
          <cell r="G11">
            <v>181943</v>
          </cell>
          <cell r="H11">
            <v>183019</v>
          </cell>
          <cell r="I11">
            <v>182461</v>
          </cell>
          <cell r="J11">
            <v>179068</v>
          </cell>
          <cell r="K11">
            <v>171522</v>
          </cell>
          <cell r="L11">
            <v>173494</v>
          </cell>
          <cell r="M11">
            <v>174310</v>
          </cell>
          <cell r="N11">
            <v>178098</v>
          </cell>
          <cell r="O11">
            <v>177836</v>
          </cell>
        </row>
        <row r="12">
          <cell r="A12" t="str">
            <v>Finansieringsvirks. mv.,forretningsservice</v>
          </cell>
          <cell r="B12">
            <v>234187</v>
          </cell>
          <cell r="C12">
            <v>247644</v>
          </cell>
          <cell r="D12">
            <v>254928</v>
          </cell>
          <cell r="E12">
            <v>269910</v>
          </cell>
          <cell r="F12">
            <v>276314</v>
          </cell>
          <cell r="G12">
            <v>282281</v>
          </cell>
          <cell r="H12">
            <v>279943</v>
          </cell>
          <cell r="I12">
            <v>277365</v>
          </cell>
          <cell r="J12">
            <v>276963</v>
          </cell>
          <cell r="K12">
            <v>278090</v>
          </cell>
          <cell r="L12">
            <v>288164</v>
          </cell>
          <cell r="M12">
            <v>291544</v>
          </cell>
          <cell r="N12">
            <v>296343</v>
          </cell>
          <cell r="O12">
            <v>307584</v>
          </cell>
        </row>
        <row r="13">
          <cell r="A13" t="str">
            <v>Offentlige og personlige tjenesteydelser</v>
          </cell>
          <cell r="B13">
            <v>883843</v>
          </cell>
          <cell r="C13">
            <v>893387</v>
          </cell>
          <cell r="D13">
            <v>892769</v>
          </cell>
          <cell r="E13">
            <v>889139</v>
          </cell>
          <cell r="F13">
            <v>880366</v>
          </cell>
          <cell r="G13">
            <v>886464</v>
          </cell>
          <cell r="H13">
            <v>887235</v>
          </cell>
          <cell r="I13">
            <v>887213</v>
          </cell>
          <cell r="J13">
            <v>882527</v>
          </cell>
          <cell r="K13">
            <v>920824</v>
          </cell>
          <cell r="L13">
            <v>909639</v>
          </cell>
          <cell r="M13">
            <v>916130</v>
          </cell>
          <cell r="N13">
            <v>931801</v>
          </cell>
          <cell r="O13">
            <v>942518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7"/>
  <sheetViews>
    <sheetView tabSelected="1" workbookViewId="0" topLeftCell="A15">
      <selection activeCell="A12" sqref="A12:G16"/>
    </sheetView>
  </sheetViews>
  <sheetFormatPr defaultColWidth="9.140625" defaultRowHeight="12.75"/>
  <cols>
    <col min="1" max="1" width="32.28125" style="0" customWidth="1"/>
    <col min="2" max="2" width="9.00390625" style="0" customWidth="1"/>
  </cols>
  <sheetData>
    <row r="4" spans="2:16" ht="12.75">
      <c r="B4">
        <v>1981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</row>
    <row r="5" spans="1:16" ht="12.75">
      <c r="A5" t="str">
        <f>'[1]S049A'!A10</f>
        <v>Handel, hotel og restaurantionsvirks. mv.</v>
      </c>
      <c r="B5">
        <v>436</v>
      </c>
      <c r="C5" s="2">
        <f>'[1]S049A'!B10/1000</f>
        <v>442.065</v>
      </c>
      <c r="D5" s="2">
        <f>'[1]S049A'!C10/1000</f>
        <v>453.947</v>
      </c>
      <c r="E5" s="2">
        <f>'[1]S049A'!D10/1000</f>
        <v>460.705</v>
      </c>
      <c r="F5" s="2">
        <f>'[1]S049A'!E10/1000</f>
        <v>471.227</v>
      </c>
      <c r="G5" s="2">
        <f>'[1]S049A'!F10/1000</f>
        <v>467.717</v>
      </c>
      <c r="H5" s="2">
        <f>'[1]S049A'!G10/1000</f>
        <v>461.26</v>
      </c>
      <c r="I5" s="2">
        <f>'[1]S049A'!H10/1000</f>
        <v>450.788</v>
      </c>
      <c r="J5" s="2">
        <f>'[1]S049A'!I10/1000</f>
        <v>447.537</v>
      </c>
      <c r="K5" s="2">
        <f>'[1]S049A'!J10/1000</f>
        <v>444.953</v>
      </c>
      <c r="L5" s="2">
        <f>'[1]S049A'!K10/1000</f>
        <v>439.807</v>
      </c>
      <c r="M5" s="2">
        <f>'[1]S049A'!L10/1000</f>
        <v>453.232</v>
      </c>
      <c r="N5" s="2">
        <f>'[1]S049A'!M10/1000</f>
        <v>470.358</v>
      </c>
      <c r="O5" s="2">
        <f>'[1]S049A'!N10/1000</f>
        <v>478.487</v>
      </c>
      <c r="P5" s="2">
        <f>'[1]S049A'!O10/1000</f>
        <v>486.496</v>
      </c>
    </row>
    <row r="6" spans="1:16" ht="12.75">
      <c r="A6" t="str">
        <f>'[1]S049A'!A11</f>
        <v>Transportvirks., post og telekommunikation</v>
      </c>
      <c r="B6">
        <v>179</v>
      </c>
      <c r="C6" s="2">
        <f>'[1]S049A'!B11/1000</f>
        <v>177.415</v>
      </c>
      <c r="D6" s="2">
        <f>'[1]S049A'!C11/1000</f>
        <v>179.22</v>
      </c>
      <c r="E6" s="2">
        <f>'[1]S049A'!D11/1000</f>
        <v>181.769</v>
      </c>
      <c r="F6" s="2">
        <f>'[1]S049A'!E11/1000</f>
        <v>183.94</v>
      </c>
      <c r="G6" s="2">
        <f>'[1]S049A'!F11/1000</f>
        <v>182.807</v>
      </c>
      <c r="H6" s="2">
        <f>'[1]S049A'!G11/1000</f>
        <v>181.943</v>
      </c>
      <c r="I6" s="2">
        <f>'[1]S049A'!H11/1000</f>
        <v>183.019</v>
      </c>
      <c r="J6" s="2">
        <f>'[1]S049A'!I11/1000</f>
        <v>182.461</v>
      </c>
      <c r="K6" s="2">
        <f>'[1]S049A'!J11/1000</f>
        <v>179.068</v>
      </c>
      <c r="L6" s="2">
        <f>'[1]S049A'!K11/1000</f>
        <v>171.522</v>
      </c>
      <c r="M6" s="2">
        <f>'[1]S049A'!L11/1000</f>
        <v>173.494</v>
      </c>
      <c r="N6" s="2">
        <f>'[1]S049A'!M11/1000</f>
        <v>174.31</v>
      </c>
      <c r="O6" s="2">
        <f>'[1]S049A'!N11/1000</f>
        <v>178.098</v>
      </c>
      <c r="P6" s="2">
        <f>'[1]S049A'!O11/1000</f>
        <v>177.836</v>
      </c>
    </row>
    <row r="7" spans="1:16" ht="12.75">
      <c r="A7" t="str">
        <f>'[1]S049A'!A12</f>
        <v>Finansieringsvirks. mv.,forretningsservice</v>
      </c>
      <c r="B7">
        <v>176</v>
      </c>
      <c r="C7" s="2">
        <f>'[1]S049A'!B12/1000</f>
        <v>234.187</v>
      </c>
      <c r="D7" s="2">
        <f>'[1]S049A'!C12/1000</f>
        <v>247.644</v>
      </c>
      <c r="E7" s="2">
        <f>'[1]S049A'!D12/1000</f>
        <v>254.928</v>
      </c>
      <c r="F7" s="2">
        <f>'[1]S049A'!E12/1000</f>
        <v>269.91</v>
      </c>
      <c r="G7" s="2">
        <f>'[1]S049A'!F12/1000</f>
        <v>276.314</v>
      </c>
      <c r="H7" s="2">
        <f>'[1]S049A'!G12/1000</f>
        <v>282.281</v>
      </c>
      <c r="I7" s="2">
        <f>'[1]S049A'!H12/1000</f>
        <v>279.943</v>
      </c>
      <c r="J7" s="2">
        <f>'[1]S049A'!I12/1000</f>
        <v>277.365</v>
      </c>
      <c r="K7" s="2">
        <f>'[1]S049A'!J12/1000</f>
        <v>276.963</v>
      </c>
      <c r="L7" s="2">
        <f>'[1]S049A'!K12/1000</f>
        <v>278.09</v>
      </c>
      <c r="M7" s="2">
        <f>'[1]S049A'!L12/1000</f>
        <v>288.164</v>
      </c>
      <c r="N7" s="2">
        <f>'[1]S049A'!M12/1000</f>
        <v>291.544</v>
      </c>
      <c r="O7" s="2">
        <f>'[1]S049A'!N12/1000</f>
        <v>296.343</v>
      </c>
      <c r="P7" s="2">
        <f>'[1]S049A'!O12/1000</f>
        <v>307.584</v>
      </c>
    </row>
    <row r="8" spans="1:16" ht="12.75">
      <c r="A8" t="str">
        <f>'[1]S049A'!A13</f>
        <v>Offentlige og personlige tjenesteydelser</v>
      </c>
      <c r="B8">
        <v>871</v>
      </c>
      <c r="C8" s="2">
        <f>'[1]S049A'!B13/1000</f>
        <v>883.843</v>
      </c>
      <c r="D8" s="2">
        <f>'[1]S049A'!C13/1000</f>
        <v>893.387</v>
      </c>
      <c r="E8" s="2">
        <f>'[1]S049A'!D13/1000</f>
        <v>892.769</v>
      </c>
      <c r="F8" s="2">
        <f>'[1]S049A'!E13/1000</f>
        <v>889.139</v>
      </c>
      <c r="G8" s="2">
        <f>'[1]S049A'!F13/1000</f>
        <v>880.366</v>
      </c>
      <c r="H8" s="2">
        <f>'[1]S049A'!G13/1000</f>
        <v>886.464</v>
      </c>
      <c r="I8" s="2">
        <f>'[1]S049A'!H13/1000</f>
        <v>887.235</v>
      </c>
      <c r="J8" s="2">
        <f>'[1]S049A'!I13/1000</f>
        <v>887.213</v>
      </c>
      <c r="K8" s="2">
        <f>'[1]S049A'!J13/1000</f>
        <v>882.527</v>
      </c>
      <c r="L8" s="2">
        <f>'[1]S049A'!K13/1000</f>
        <v>920.824</v>
      </c>
      <c r="M8" s="2">
        <f>'[1]S049A'!L13/1000</f>
        <v>909.639</v>
      </c>
      <c r="N8" s="2">
        <f>'[1]S049A'!M13/1000</f>
        <v>916.13</v>
      </c>
      <c r="O8" s="2">
        <f>'[1]S049A'!N13/1000</f>
        <v>931.801</v>
      </c>
      <c r="P8" s="2">
        <f>'[1]S049A'!O13/1000</f>
        <v>942.518</v>
      </c>
    </row>
    <row r="9" spans="1:16" ht="12.75">
      <c r="A9" t="s">
        <v>14</v>
      </c>
      <c r="B9" s="3">
        <v>65.1</v>
      </c>
      <c r="C9" s="3">
        <f>100*SUM(C5:C8)/('[1]S049A'!B5/1000)</f>
        <v>66.86866338874196</v>
      </c>
      <c r="D9" s="3">
        <f>100*SUM(D5:D8)/('[1]S049A'!C5/1000)</f>
        <v>66.3366903031742</v>
      </c>
      <c r="E9" s="3">
        <f>100*SUM(E5:E8)/('[1]S049A'!D5/1000)</f>
        <v>65.79665336525085</v>
      </c>
      <c r="F9" s="3">
        <f>100*SUM(F5:F8)/('[1]S049A'!E5/1000)</f>
        <v>66.17827998542353</v>
      </c>
      <c r="G9" s="3">
        <f>100*SUM(G5:G8)/('[1]S049A'!F5/1000)</f>
        <v>67.14753289467573</v>
      </c>
      <c r="H9" s="3">
        <f>100*SUM(H5:H8)/('[1]S049A'!G5/1000)</f>
        <v>67.76596285780109</v>
      </c>
      <c r="I9" s="3">
        <f>100*SUM(I5:I8)/('[1]S049A'!H5/1000)</f>
        <v>67.959287481878</v>
      </c>
      <c r="J9" s="3">
        <f>100*SUM(J5:J8)/('[1]S049A'!I5/1000)</f>
        <v>68.34972400373402</v>
      </c>
      <c r="K9" s="3">
        <f>100*SUM(K5:K8)/('[1]S049A'!J5/1000)</f>
        <v>68.33744658236327</v>
      </c>
      <c r="L9" s="3">
        <f>100*SUM(L5:L8)/('[1]S049A'!K5/1000)</f>
        <v>70.03237305144637</v>
      </c>
      <c r="M9" s="3">
        <f>100*SUM(M5:M8)/('[1]S049A'!L5/1000)</f>
        <v>69.71578421273044</v>
      </c>
      <c r="N9" s="3">
        <f>100*SUM(N5:N8)/('[1]S049A'!M5/1000)</f>
        <v>69.93115393792228</v>
      </c>
      <c r="O9" s="3">
        <f>100*SUM(O5:O8)/('[1]S049A'!N5/1000)</f>
        <v>70.5981440319322</v>
      </c>
      <c r="P9" s="3">
        <f>100*SUM(P5:P8)/('[1]S049A'!O5/1000)</f>
        <v>70.92298265411138</v>
      </c>
    </row>
    <row r="10" spans="3:16" ht="12.75">
      <c r="C10" s="4">
        <f>1000*C8/'[1]S049A'!B5</f>
        <v>0.340149985067688</v>
      </c>
      <c r="D10" s="4">
        <f>1000*D8/'[1]S049A'!C5</f>
        <v>0.3340345144109163</v>
      </c>
      <c r="E10" s="4">
        <f>1000*E8/'[1]S049A'!D5</f>
        <v>0.3281318512490798</v>
      </c>
      <c r="F10" s="4">
        <f>1000*F8/'[1]S049A'!E5</f>
        <v>0.3243367365735916</v>
      </c>
      <c r="G10" s="4">
        <f>1000*G8/'[1]S049A'!F5</f>
        <v>0.32710421703556486</v>
      </c>
      <c r="H10" s="4">
        <f>1000*H8/'[1]S049A'!G5</f>
        <v>0.33153317037121255</v>
      </c>
      <c r="I10" s="4">
        <f>1000*I8/'[1]S049A'!H5</f>
        <v>0.3347937846732984</v>
      </c>
      <c r="J10" s="4">
        <f>1000*J8/'[1]S049A'!I5</f>
        <v>0.3379113711680357</v>
      </c>
      <c r="K10" s="4">
        <f>1000*K8/'[1]S049A'!J5</f>
        <v>0.3381512181309412</v>
      </c>
      <c r="L10" s="4">
        <f>1000*L8/'[1]S049A'!K5</f>
        <v>0.3562366482440482</v>
      </c>
      <c r="M10" s="4">
        <f>1000*M8/'[1]S049A'!L5</f>
        <v>0.34757570987078806</v>
      </c>
      <c r="N10" s="4">
        <f>1000*N8/'[1]S049A'!M5</f>
        <v>0.3458650079582967</v>
      </c>
      <c r="O10" s="4">
        <f>1000*O8/'[1]S049A'!N5</f>
        <v>0.3490338462829321</v>
      </c>
      <c r="P10" s="4">
        <f>1000*P8/'[1]S049A'!O5</f>
        <v>0.3491694556468792</v>
      </c>
    </row>
    <row r="12" spans="2:7" ht="12.75">
      <c r="B12">
        <v>1981</v>
      </c>
      <c r="C12">
        <v>1981</v>
      </c>
      <c r="D12">
        <v>1990</v>
      </c>
      <c r="E12">
        <v>1990</v>
      </c>
      <c r="F12">
        <v>1998</v>
      </c>
      <c r="G12">
        <v>1998</v>
      </c>
    </row>
    <row r="13" spans="1:6" ht="12.75">
      <c r="A13" t="s">
        <v>15</v>
      </c>
      <c r="B13">
        <f>B5</f>
        <v>436</v>
      </c>
      <c r="D13" s="2">
        <f>H5</f>
        <v>461.26</v>
      </c>
      <c r="F13" s="2">
        <f>P5</f>
        <v>486.496</v>
      </c>
    </row>
    <row r="14" spans="1:6" ht="12.75">
      <c r="A14" t="s">
        <v>16</v>
      </c>
      <c r="B14">
        <f>B6</f>
        <v>179</v>
      </c>
      <c r="D14" s="2">
        <f>H6</f>
        <v>181.943</v>
      </c>
      <c r="F14" s="2">
        <f>P6</f>
        <v>177.836</v>
      </c>
    </row>
    <row r="15" spans="1:6" ht="12.75">
      <c r="A15" t="s">
        <v>17</v>
      </c>
      <c r="B15">
        <f>B7</f>
        <v>176</v>
      </c>
      <c r="D15" s="2">
        <f>H7</f>
        <v>282.281</v>
      </c>
      <c r="F15" s="2">
        <f>P7</f>
        <v>307.584</v>
      </c>
    </row>
    <row r="16" spans="1:7" ht="12.75">
      <c r="A16" t="s">
        <v>18</v>
      </c>
      <c r="B16">
        <v>0</v>
      </c>
      <c r="C16">
        <f>B8</f>
        <v>871</v>
      </c>
      <c r="E16" s="2">
        <f>H8</f>
        <v>886.464</v>
      </c>
      <c r="G16" s="2">
        <f>P8</f>
        <v>942.518</v>
      </c>
    </row>
    <row r="17" ht="12.75">
      <c r="F17" s="2">
        <f>SUM(F13:F15)</f>
        <v>971.9159999999999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