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31" sheetId="1" r:id="rId1"/>
  </sheets>
  <externalReferences>
    <externalReference r:id="rId4"/>
    <externalReference r:id="rId5"/>
    <externalReference r:id="rId6"/>
  </externalReferences>
  <definedNames>
    <definedName name="_dnkudvaff">'[2]Tidsserier'!$17:$17</definedName>
    <definedName name="_dnkudvbio">'[2]Tidsserier'!$16:$16</definedName>
    <definedName name="_dnkudvbra">'[2]Tidsserier'!$13:$13</definedName>
    <definedName name="_dnkudvfio">'[2]Tidsserier'!$18:$18</definedName>
    <definedName name="_dnkudvfli">'[2]Tidsserier'!$12:$12</definedName>
    <definedName name="_dnkudvgeo">'[2]Tidsserier'!$10:$10</definedName>
    <definedName name="_dnkudvhal">'[2]Tidsserier'!$11:$11</definedName>
    <definedName name="_dnkudvsol">'[2]Tidsserier'!$7:$7</definedName>
    <definedName name="_dnkudvtaf">'[2]Tidsserier'!$15:$15</definedName>
    <definedName name="_dnkudvtpi">'[2]Tidsserier'!$14:$14</definedName>
    <definedName name="_dnkudvvan">'[2]Tidsserier'!$9:$9</definedName>
    <definedName name="_dnkudvvin">'[2]Tidsserier'!$8:$8</definedName>
    <definedName name="_dnkudvvmp">'[2]Tidsserier'!$19:$19</definedName>
    <definedName name="hus_intens">'[3]extern'!$328:$328</definedName>
    <definedName name="prd_intens">'[3]extern'!$326:$326</definedName>
    <definedName name="ser_intens">'[3]extern'!$327:$327</definedName>
    <definedName name="aar1988">'[3]extern'!$W:$W</definedName>
    <definedName name="aar1989">'[3]extern'!$X:$X</definedName>
    <definedName name="aar1990">'[3]extern'!$Y:$Y</definedName>
    <definedName name="aar1991">'[3]extern'!$Z:$Z</definedName>
    <definedName name="aar1992">'[3]extern'!$AA:$AA</definedName>
    <definedName name="aar1993">'[3]extern'!$AB:$AB</definedName>
    <definedName name="aar1994">'[3]extern'!$AC:$AC</definedName>
    <definedName name="aar1995">'[3]extern'!$AD:$AD</definedName>
    <definedName name="aar1996">'[3]extern'!$AE:$AE</definedName>
    <definedName name="aar1997">'[3]extern'!$AF:$AF</definedName>
    <definedName name="aar1998">'[3]extern'!$AG:$AG</definedName>
    <definedName name="aar1999">'[3]extern'!$AH:$AH</definedName>
    <definedName name="aar2000">'[3]extern'!$AI:$AI</definedName>
    <definedName name="aar2001">'[3]extern'!$AJ:$AJ</definedName>
    <definedName name="aar2002">'[3]extern'!$AK:$AK</definedName>
    <definedName name="aar2003">'[3]extern'!$AL:$AL</definedName>
    <definedName name="aar2004">'[3]extern'!$AM:$AM</definedName>
    <definedName name="aar2005">'[3]extern'!$AN:$AN</definedName>
    <definedName name="aar2006">'[3]extern'!$AO:$AO</definedName>
    <definedName name="aar2007">'[3]extern'!$AP:$AP</definedName>
    <definedName name="aar2008">'[3]extern'!$AQ:$AQ</definedName>
    <definedName name="aar2009">'[3]extern'!$AR:$AR</definedName>
    <definedName name="aar2010">'[3]extern'!$AS:$AS</definedName>
    <definedName name="aar2011">'[3]extern'!$AT:$AT</definedName>
    <definedName name="aar2012">'[3]extern'!$AU:$AU</definedName>
  </definedNames>
  <calcPr fullCalcOnLoad="1"/>
</workbook>
</file>

<file path=xl/sharedStrings.xml><?xml version="1.0" encoding="utf-8"?>
<sst xmlns="http://schemas.openxmlformats.org/spreadsheetml/2006/main" count="14" uniqueCount="10">
  <si>
    <t>Alle tal på dette ark refererer til tal på andre ark. Der må IKKE skrives faste tal på denne side!!</t>
  </si>
  <si>
    <t>Fremstilling</t>
  </si>
  <si>
    <t>Genanvendelse</t>
  </si>
  <si>
    <t>Forbrænding</t>
  </si>
  <si>
    <t>Deponering</t>
  </si>
  <si>
    <t>Særlig behandling</t>
  </si>
  <si>
    <t>Behandling, %</t>
  </si>
  <si>
    <t>Sum</t>
  </si>
  <si>
    <t>Fra Behandling</t>
  </si>
  <si>
    <t>Kontrol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</si>
</sst>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1.5.31. Behandling af affald fra fremstillingsvirksom-heder 1994-2000 med målsætning for 2004</a:t>
            </a:r>
          </a:p>
        </c:rich>
      </c:tx>
      <c:layout>
        <c:manualLayout>
          <c:xMode val="factor"/>
          <c:yMode val="factor"/>
          <c:x val="-0.1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54"/>
          <c:w val="0.6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1.5.31'!$B$5</c:f>
              <c:strCache>
                <c:ptCount val="1"/>
                <c:pt idx="0">
                  <c:v>Genanvendelse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1.5.31'!$C$12</c:f>
                  <c:strCache>
                    <c:ptCount val="1"/>
                    <c:pt idx="0">
                      <c:v>49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1.5.31'!$D$12</c:f>
                  <c:strCache>
                    <c:ptCount val="1"/>
                    <c:pt idx="0">
                      <c:v>56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1.5.31'!$E$12</c:f>
                  <c:strCache>
                    <c:ptCount val="1"/>
                    <c:pt idx="0">
                      <c:v>53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1.5.31'!$F$12</c:f>
                  <c:strCache>
                    <c:ptCount val="1"/>
                    <c:pt idx="0">
                      <c:v>58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1.5.31'!$G$12</c:f>
                  <c:strCache>
                    <c:ptCount val="1"/>
                    <c:pt idx="0">
                      <c:v>56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1.5.31'!$H$12</c:f>
                  <c:strCache>
                    <c:ptCount val="1"/>
                    <c:pt idx="0">
                      <c:v>58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1.5.31'!$I$12</c:f>
                  <c:strCache>
                    <c:ptCount val="1"/>
                    <c:pt idx="0">
                      <c:v>64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1.5.31'!$J$12</c:f>
                  <c:strCache>
                    <c:ptCount val="1"/>
                    <c:pt idx="0">
                      <c:v>65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 1.5.31'!$C$4:$J$4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1.5.31'!$C$5:$J$5</c:f>
              <c:numCache>
                <c:ptCount val="8"/>
                <c:pt idx="0">
                  <c:v>1139.534378</c:v>
                </c:pt>
                <c:pt idx="1">
                  <c:v>1445.8483050000002</c:v>
                </c:pt>
                <c:pt idx="2">
                  <c:v>1396.7703350000718</c:v>
                </c:pt>
                <c:pt idx="3">
                  <c:v>1589.7504189999931</c:v>
                </c:pt>
                <c:pt idx="4">
                  <c:v>1563.7356429999988</c:v>
                </c:pt>
                <c:pt idx="5">
                  <c:v>1550.338476999999</c:v>
                </c:pt>
                <c:pt idx="6">
                  <c:v>1896.4849064500002</c:v>
                </c:pt>
                <c:pt idx="7">
                  <c:v>1915.9592456495022</c:v>
                </c:pt>
              </c:numCache>
            </c:numRef>
          </c:val>
        </c:ser>
        <c:ser>
          <c:idx val="1"/>
          <c:order val="1"/>
          <c:tx>
            <c:strRef>
              <c:f>'Fig 1.5.31'!$B$6</c:f>
              <c:strCache>
                <c:ptCount val="1"/>
                <c:pt idx="0">
                  <c:v>Forbrænding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1.5.31'!$C$13</c:f>
                  <c:strCache>
                    <c:ptCount val="1"/>
                    <c:pt idx="0">
                      <c:v>12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1.5.31'!$D$13</c:f>
                  <c:strCache>
                    <c:ptCount val="1"/>
                    <c:pt idx="0">
                      <c:v>11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1.5.31'!$E$13</c:f>
                  <c:strCache>
                    <c:ptCount val="1"/>
                    <c:pt idx="0">
                      <c:v>14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1.5.31'!$F$13</c:f>
                  <c:strCache>
                    <c:ptCount val="1"/>
                    <c:pt idx="0">
                      <c:v>14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1.5.31'!$G$13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1.5.31'!$H$13</c:f>
                  <c:strCache>
                    <c:ptCount val="1"/>
                    <c:pt idx="0">
                      <c:v>19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1.5.31'!$I$13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1.5.31'!$J$13</c:f>
                  <c:strCache>
                    <c:ptCount val="1"/>
                    <c:pt idx="0">
                      <c:v>20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 1.5.31'!$C$4:$J$4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1.5.31'!$C$6:$J$6</c:f>
              <c:numCache>
                <c:ptCount val="8"/>
                <c:pt idx="0">
                  <c:v>270.9791389999999</c:v>
                </c:pt>
                <c:pt idx="1">
                  <c:v>278.25673</c:v>
                </c:pt>
                <c:pt idx="2">
                  <c:v>360.7054300000169</c:v>
                </c:pt>
                <c:pt idx="3">
                  <c:v>389.0689263932791</c:v>
                </c:pt>
                <c:pt idx="4">
                  <c:v>425.2677</c:v>
                </c:pt>
                <c:pt idx="5">
                  <c:v>512.8528544479996</c:v>
                </c:pt>
                <c:pt idx="6">
                  <c:v>431.0643317451775</c:v>
                </c:pt>
                <c:pt idx="7">
                  <c:v>589.5259217383084</c:v>
                </c:pt>
              </c:numCache>
            </c:numRef>
          </c:val>
        </c:ser>
        <c:ser>
          <c:idx val="2"/>
          <c:order val="2"/>
          <c:tx>
            <c:strRef>
              <c:f>'Fig 1.5.31'!$B$7</c:f>
              <c:strCache>
                <c:ptCount val="1"/>
                <c:pt idx="0">
                  <c:v>Deponering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1.5.31'!$C$14</c:f>
                  <c:strCache>
                    <c:ptCount val="1"/>
                    <c:pt idx="0">
                      <c:v>36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1.5.31'!$D$14</c:f>
                  <c:strCache>
                    <c:ptCount val="1"/>
                    <c:pt idx="0">
                      <c:v>30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1.5.31'!$E$14</c:f>
                  <c:strCache>
                    <c:ptCount val="1"/>
                    <c:pt idx="0">
                      <c:v>31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1.5.31'!$F$14</c:f>
                  <c:strCache>
                    <c:ptCount val="1"/>
                    <c:pt idx="0">
                      <c:v>26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1.5.31'!$G$14</c:f>
                  <c:strCache>
                    <c:ptCount val="1"/>
                    <c:pt idx="0">
                      <c:v>27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1.5.31'!$H$14</c:f>
                  <c:strCache>
                    <c:ptCount val="1"/>
                    <c:pt idx="0">
                      <c:v>22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1.5.31'!$I$14</c:f>
                  <c:strCache>
                    <c:ptCount val="1"/>
                    <c:pt idx="0">
                      <c:v>21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1.5.31'!$J$14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 1.5.31'!$C$4:$J$4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1.5.31'!$C$7:$J$7</c:f>
              <c:numCache>
                <c:ptCount val="8"/>
                <c:pt idx="0">
                  <c:v>830.1578609999999</c:v>
                </c:pt>
                <c:pt idx="1">
                  <c:v>779.2384350000001</c:v>
                </c:pt>
                <c:pt idx="2">
                  <c:v>822.3490517140003</c:v>
                </c:pt>
                <c:pt idx="3">
                  <c:v>706.7225922920073</c:v>
                </c:pt>
                <c:pt idx="4">
                  <c:v>746.2763451855487</c:v>
                </c:pt>
                <c:pt idx="5">
                  <c:v>581.7497399999991</c:v>
                </c:pt>
                <c:pt idx="6">
                  <c:v>610.7861204963641</c:v>
                </c:pt>
                <c:pt idx="7">
                  <c:v>442.1444413037313</c:v>
                </c:pt>
              </c:numCache>
            </c:numRef>
          </c:val>
        </c:ser>
        <c:ser>
          <c:idx val="3"/>
          <c:order val="3"/>
          <c:tx>
            <c:strRef>
              <c:f>'Fig 1.5.31'!$B$8</c:f>
              <c:strCache>
                <c:ptCount val="1"/>
                <c:pt idx="0">
                  <c:v>Særlig behandling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1.5.31'!$C$4:$J$4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1.5.31'!$C$8:$J$8</c:f>
              <c:numCache>
                <c:ptCount val="8"/>
                <c:pt idx="0">
                  <c:v>68.76254899999999</c:v>
                </c:pt>
                <c:pt idx="1">
                  <c:v>59.16884</c:v>
                </c:pt>
                <c:pt idx="2">
                  <c:v>52.33826000000305</c:v>
                </c:pt>
                <c:pt idx="3">
                  <c:v>50.879919999999444</c:v>
                </c:pt>
                <c:pt idx="4">
                  <c:v>47.40813</c:v>
                </c:pt>
                <c:pt idx="5">
                  <c:v>8.55287000000001</c:v>
                </c:pt>
                <c:pt idx="6">
                  <c:v>9.294250000000009</c:v>
                </c:pt>
                <c:pt idx="7">
                  <c:v>0</c:v>
                </c:pt>
              </c:numCache>
            </c:numRef>
          </c:val>
        </c:ser>
        <c:overlap val="100"/>
        <c:axId val="23081683"/>
        <c:axId val="6408556"/>
      </c:barChart>
      <c:catAx>
        <c:axId val="2308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8556"/>
        <c:crosses val="autoZero"/>
        <c:auto val="1"/>
        <c:lblOffset val="100"/>
        <c:noMultiLvlLbl val="0"/>
      </c:catAx>
      <c:valAx>
        <c:axId val="640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816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417"/>
          <c:w val="0.218"/>
          <c:h val="0.28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0</xdr:rowOff>
    </xdr:from>
    <xdr:to>
      <xdr:col>10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533650" y="3400425"/>
        <a:ext cx="4105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r%20t.%20affalstat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ÅDATA"/>
      <sheetName val="DATA"/>
      <sheetName val="Grundtal"/>
      <sheetName val="Behandling"/>
      <sheetName val="Tabel 1-3"/>
      <sheetName val="Tabel 4"/>
      <sheetName val="Figur 1"/>
      <sheetName val="Figur 2"/>
      <sheetName val="Figur 3"/>
      <sheetName val="Figur 4"/>
      <sheetName val="Figur 5"/>
      <sheetName val="Figur 6"/>
      <sheetName val="Figur 8"/>
      <sheetName val="Figur 9"/>
      <sheetName val="Figur 11"/>
      <sheetName val="Figur 12"/>
      <sheetName val="Figur 13"/>
      <sheetName val="Figur 15"/>
      <sheetName val="Figur 17"/>
      <sheetName val="Figur 18"/>
      <sheetName val="Figur 19"/>
      <sheetName val="Bilag 1"/>
    </sheetNames>
    <sheetDataSet>
      <sheetData sheetId="3">
        <row r="9">
          <cell r="B9">
            <v>1896.4849064500002</v>
          </cell>
          <cell r="D9">
            <v>431.0643317451775</v>
          </cell>
          <cell r="F9">
            <v>610.7861204963641</v>
          </cell>
          <cell r="H9">
            <v>9.294250000000009</v>
          </cell>
          <cell r="J9">
            <v>2947.6296086915418</v>
          </cell>
        </row>
        <row r="25">
          <cell r="B25">
            <v>1550.338476999999</v>
          </cell>
          <cell r="D25">
            <v>512.8528544479996</v>
          </cell>
          <cell r="F25">
            <v>581.7497399999991</v>
          </cell>
          <cell r="H25">
            <v>8.55287000000001</v>
          </cell>
          <cell r="J25">
            <v>2653.493941447998</v>
          </cell>
        </row>
        <row r="41">
          <cell r="B41">
            <v>1563.7356429999988</v>
          </cell>
          <cell r="D41">
            <v>425.2677</v>
          </cell>
          <cell r="F41">
            <v>746.2763451855487</v>
          </cell>
          <cell r="H41">
            <v>47.40813</v>
          </cell>
          <cell r="J41">
            <v>2782.6878181855473</v>
          </cell>
        </row>
        <row r="57">
          <cell r="B57">
            <v>1589.7504189999931</v>
          </cell>
          <cell r="D57">
            <v>389.0689263932791</v>
          </cell>
          <cell r="F57">
            <v>706.7225922920073</v>
          </cell>
          <cell r="H57">
            <v>50.879919999999444</v>
          </cell>
          <cell r="J57">
            <v>2736.421857685279</v>
          </cell>
        </row>
        <row r="73">
          <cell r="B73">
            <v>1396.7703350000718</v>
          </cell>
          <cell r="D73">
            <v>360.7054300000169</v>
          </cell>
          <cell r="F73">
            <v>822.3490517140003</v>
          </cell>
          <cell r="H73">
            <v>52.33826000000305</v>
          </cell>
          <cell r="J73">
            <v>2632.1630767140923</v>
          </cell>
        </row>
        <row r="89">
          <cell r="B89">
            <v>1445.8483050000002</v>
          </cell>
          <cell r="D89">
            <v>278.25673</v>
          </cell>
          <cell r="F89">
            <v>779.2384350000001</v>
          </cell>
          <cell r="H89">
            <v>59.16884</v>
          </cell>
          <cell r="J89">
            <v>2562.51231</v>
          </cell>
        </row>
        <row r="105">
          <cell r="B105">
            <v>1139.534378</v>
          </cell>
          <cell r="D105">
            <v>270.9791389999999</v>
          </cell>
          <cell r="F105">
            <v>830.1578609999999</v>
          </cell>
          <cell r="H105">
            <v>68.76254899999999</v>
          </cell>
          <cell r="J105">
            <v>2309.433927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tabSelected="1" workbookViewId="0" topLeftCell="A22">
      <selection activeCell="B4" sqref="B4:J8"/>
    </sheetView>
  </sheetViews>
  <sheetFormatPr defaultColWidth="9.140625" defaultRowHeight="12.75"/>
  <cols>
    <col min="1" max="1" width="9.140625" style="1" customWidth="1"/>
    <col min="2" max="2" width="28.7109375" style="1" customWidth="1"/>
    <col min="3" max="10" width="7.7109375" style="1" customWidth="1"/>
    <col min="11" max="16384" width="9.140625" style="1" customWidth="1"/>
  </cols>
  <sheetData>
    <row r="2" spans="2:7" ht="12.75">
      <c r="B2" s="2" t="s">
        <v>0</v>
      </c>
      <c r="C2" s="2"/>
      <c r="D2" s="2"/>
      <c r="E2" s="2"/>
      <c r="F2" s="2"/>
      <c r="G2" s="2"/>
    </row>
    <row r="4" spans="2:10" ht="12.75" customHeight="1">
      <c r="B4" s="3" t="s">
        <v>1</v>
      </c>
      <c r="C4" s="4">
        <v>1994</v>
      </c>
      <c r="D4" s="4">
        <v>1995</v>
      </c>
      <c r="E4" s="4">
        <v>1996</v>
      </c>
      <c r="F4" s="4">
        <v>1997</v>
      </c>
      <c r="G4" s="4">
        <v>1998</v>
      </c>
      <c r="H4" s="4">
        <v>1999</v>
      </c>
      <c r="I4" s="4">
        <v>2000</v>
      </c>
      <c r="J4" s="5">
        <v>2004</v>
      </c>
    </row>
    <row r="5" spans="2:10" ht="12.75">
      <c r="B5" s="6" t="s">
        <v>2</v>
      </c>
      <c r="C5" s="7">
        <f>'[1]Behandling'!B105</f>
        <v>1139.534378</v>
      </c>
      <c r="D5" s="7">
        <f>'[1]Behandling'!B89</f>
        <v>1445.8483050000002</v>
      </c>
      <c r="E5" s="7">
        <f>'[1]Behandling'!B73</f>
        <v>1396.7703350000718</v>
      </c>
      <c r="F5" s="7">
        <f>'[1]Behandling'!B57</f>
        <v>1589.7504189999931</v>
      </c>
      <c r="G5" s="7">
        <f>'[1]Behandling'!B41</f>
        <v>1563.7356429999988</v>
      </c>
      <c r="H5" s="7">
        <f>'[1]Behandling'!B25</f>
        <v>1550.338476999999</v>
      </c>
      <c r="I5" s="7">
        <f>'[1]Behandling'!B9</f>
        <v>1896.4849064500002</v>
      </c>
      <c r="J5" s="8">
        <f>I$18/100*J12</f>
        <v>1915.9592456495022</v>
      </c>
    </row>
    <row r="6" spans="2:10" ht="12.75">
      <c r="B6" s="6" t="s">
        <v>3</v>
      </c>
      <c r="C6" s="7">
        <f>'[1]Behandling'!D105</f>
        <v>270.9791389999999</v>
      </c>
      <c r="D6" s="7">
        <f>'[1]Behandling'!D89</f>
        <v>278.25673</v>
      </c>
      <c r="E6" s="7">
        <f>'[1]Behandling'!D73</f>
        <v>360.7054300000169</v>
      </c>
      <c r="F6" s="7">
        <f>'[1]Behandling'!D57</f>
        <v>389.0689263932791</v>
      </c>
      <c r="G6" s="7">
        <f>'[1]Behandling'!D41</f>
        <v>425.2677</v>
      </c>
      <c r="H6" s="7">
        <f>'[1]Behandling'!D25</f>
        <v>512.8528544479996</v>
      </c>
      <c r="I6" s="7">
        <f>'[1]Behandling'!D9</f>
        <v>431.0643317451775</v>
      </c>
      <c r="J6" s="8">
        <f>I$18/100*J13</f>
        <v>589.5259217383084</v>
      </c>
    </row>
    <row r="7" spans="2:10" ht="12.75">
      <c r="B7" s="9" t="s">
        <v>4</v>
      </c>
      <c r="C7" s="7">
        <f>'[1]Behandling'!F105</f>
        <v>830.1578609999999</v>
      </c>
      <c r="D7" s="7">
        <f>'[1]Behandling'!F89</f>
        <v>779.2384350000001</v>
      </c>
      <c r="E7" s="7">
        <f>'[1]Behandling'!F73</f>
        <v>822.3490517140003</v>
      </c>
      <c r="F7" s="7">
        <f>'[1]Behandling'!F57</f>
        <v>706.7225922920073</v>
      </c>
      <c r="G7" s="7">
        <f>'[1]Behandling'!F41</f>
        <v>746.2763451855487</v>
      </c>
      <c r="H7" s="7">
        <f>'[1]Behandling'!F25</f>
        <v>581.7497399999991</v>
      </c>
      <c r="I7" s="7">
        <f>'[1]Behandling'!F9</f>
        <v>610.7861204963641</v>
      </c>
      <c r="J7" s="8">
        <f>I$18/100*J14</f>
        <v>442.1444413037313</v>
      </c>
    </row>
    <row r="8" spans="2:10" ht="12.75">
      <c r="B8" s="9" t="s">
        <v>5</v>
      </c>
      <c r="C8" s="7">
        <f>'[1]Behandling'!H105</f>
        <v>68.76254899999999</v>
      </c>
      <c r="D8" s="7">
        <f>'[1]Behandling'!H89</f>
        <v>59.16884</v>
      </c>
      <c r="E8" s="7">
        <f>'[1]Behandling'!H73</f>
        <v>52.33826000000305</v>
      </c>
      <c r="F8" s="7">
        <f>'[1]Behandling'!H57</f>
        <v>50.879919999999444</v>
      </c>
      <c r="G8" s="7">
        <f>'[1]Behandling'!H41</f>
        <v>47.40813</v>
      </c>
      <c r="H8" s="7">
        <f>'[1]Behandling'!H25</f>
        <v>8.55287000000001</v>
      </c>
      <c r="I8" s="7">
        <f>'[1]Behandling'!H9</f>
        <v>9.294250000000009</v>
      </c>
      <c r="J8" s="8">
        <f>I$18/100*J15</f>
        <v>0</v>
      </c>
    </row>
    <row r="11" spans="2:10" ht="12.75" customHeight="1">
      <c r="B11" s="3" t="s">
        <v>6</v>
      </c>
      <c r="C11" s="4">
        <v>1994</v>
      </c>
      <c r="D11" s="4">
        <v>1995</v>
      </c>
      <c r="E11" s="4">
        <v>1996</v>
      </c>
      <c r="F11" s="4">
        <v>1997</v>
      </c>
      <c r="G11" s="4">
        <v>1998</v>
      </c>
      <c r="H11" s="4">
        <v>1999</v>
      </c>
      <c r="I11" s="4">
        <v>2000</v>
      </c>
      <c r="J11" s="4">
        <v>2004</v>
      </c>
    </row>
    <row r="12" spans="2:10" ht="12.75">
      <c r="B12" s="6" t="s">
        <v>2</v>
      </c>
      <c r="C12" s="7">
        <f aca="true" t="shared" si="0" ref="C12:I15">C5*100/C$18</f>
        <v>49.34258411455302</v>
      </c>
      <c r="D12" s="7">
        <f t="shared" si="0"/>
        <v>56.42307743684557</v>
      </c>
      <c r="E12" s="7">
        <f t="shared" si="0"/>
        <v>53.065493827371625</v>
      </c>
      <c r="F12" s="7">
        <f t="shared" si="0"/>
        <v>58.09595529048845</v>
      </c>
      <c r="G12" s="7">
        <f t="shared" si="0"/>
        <v>56.19515178025372</v>
      </c>
      <c r="H12" s="7">
        <f t="shared" si="0"/>
        <v>58.42630551302435</v>
      </c>
      <c r="I12" s="7">
        <f t="shared" si="0"/>
        <v>64.33932203889935</v>
      </c>
      <c r="J12" s="10">
        <v>65</v>
      </c>
    </row>
    <row r="13" spans="2:10" ht="12.75">
      <c r="B13" s="6" t="s">
        <v>3</v>
      </c>
      <c r="C13" s="7">
        <f t="shared" si="0"/>
        <v>11.733574008415436</v>
      </c>
      <c r="D13" s="7">
        <f t="shared" si="0"/>
        <v>10.858747055150731</v>
      </c>
      <c r="E13" s="7">
        <f t="shared" si="0"/>
        <v>13.703764527018212</v>
      </c>
      <c r="F13" s="7">
        <f t="shared" si="0"/>
        <v>14.218163230226128</v>
      </c>
      <c r="G13" s="7">
        <f t="shared" si="0"/>
        <v>15.282623412542767</v>
      </c>
      <c r="H13" s="7">
        <f t="shared" si="0"/>
        <v>19.32745526330987</v>
      </c>
      <c r="I13" s="7">
        <f t="shared" si="0"/>
        <v>14.624101022534097</v>
      </c>
      <c r="J13" s="10">
        <v>20</v>
      </c>
    </row>
    <row r="14" spans="2:10" ht="12.75">
      <c r="B14" s="9" t="s">
        <v>4</v>
      </c>
      <c r="C14" s="7">
        <f t="shared" si="0"/>
        <v>35.94637851702436</v>
      </c>
      <c r="D14" s="7">
        <f t="shared" si="0"/>
        <v>30.409158697856167</v>
      </c>
      <c r="E14" s="7">
        <f t="shared" si="0"/>
        <v>31.242329131848262</v>
      </c>
      <c r="F14" s="7">
        <f t="shared" si="0"/>
        <v>25.82652197091494</v>
      </c>
      <c r="G14" s="7">
        <f t="shared" si="0"/>
        <v>26.818543578925734</v>
      </c>
      <c r="H14" s="7">
        <f t="shared" si="0"/>
        <v>21.923914387478916</v>
      </c>
      <c r="I14" s="7">
        <f t="shared" si="0"/>
        <v>20.72126425570454</v>
      </c>
      <c r="J14" s="10">
        <v>15</v>
      </c>
    </row>
    <row r="15" spans="2:10" ht="12.75">
      <c r="B15" s="9" t="s">
        <v>5</v>
      </c>
      <c r="C15" s="7">
        <f t="shared" si="0"/>
        <v>2.977463360007181</v>
      </c>
      <c r="D15" s="7">
        <f t="shared" si="0"/>
        <v>2.309016810147538</v>
      </c>
      <c r="E15" s="7">
        <f t="shared" si="0"/>
        <v>1.9884125137618922</v>
      </c>
      <c r="F15" s="7">
        <f t="shared" si="0"/>
        <v>1.8593595083704832</v>
      </c>
      <c r="G15" s="7">
        <f t="shared" si="0"/>
        <v>1.7036812282777911</v>
      </c>
      <c r="H15" s="7">
        <f t="shared" si="0"/>
        <v>0.32232483618684094</v>
      </c>
      <c r="I15" s="7">
        <f t="shared" si="0"/>
        <v>0.3153126828620012</v>
      </c>
      <c r="J15" s="10">
        <v>0</v>
      </c>
    </row>
    <row r="18" spans="2:10" ht="12.75">
      <c r="B18" s="11" t="s">
        <v>7</v>
      </c>
      <c r="C18" s="12">
        <f aca="true" t="shared" si="1" ref="C18:J18">SUM(C5:C8)</f>
        <v>2309.433927</v>
      </c>
      <c r="D18" s="12">
        <f t="shared" si="1"/>
        <v>2562.51231</v>
      </c>
      <c r="E18" s="12">
        <f t="shared" si="1"/>
        <v>2632.1630767140923</v>
      </c>
      <c r="F18" s="12">
        <f t="shared" si="1"/>
        <v>2736.421857685279</v>
      </c>
      <c r="G18" s="12">
        <f t="shared" si="1"/>
        <v>2782.6878181855473</v>
      </c>
      <c r="H18" s="12">
        <f t="shared" si="1"/>
        <v>2653.493941447998</v>
      </c>
      <c r="I18" s="12">
        <f t="shared" si="1"/>
        <v>2947.6296086915418</v>
      </c>
      <c r="J18" s="12">
        <f t="shared" si="1"/>
        <v>2947.6296086915418</v>
      </c>
    </row>
    <row r="19" spans="2:10" ht="12.75">
      <c r="B19" s="11" t="s">
        <v>8</v>
      </c>
      <c r="C19" s="12">
        <f>'[1]Behandling'!J105</f>
        <v>2309.433927</v>
      </c>
      <c r="D19" s="12">
        <f>'[1]Behandling'!J89</f>
        <v>2562.51231</v>
      </c>
      <c r="E19" s="12">
        <f>'[1]Behandling'!J73</f>
        <v>2632.1630767140923</v>
      </c>
      <c r="F19" s="12">
        <f>'[1]Behandling'!J57</f>
        <v>2736.421857685279</v>
      </c>
      <c r="G19" s="12">
        <f>'[1]Behandling'!J41</f>
        <v>2782.6878181855473</v>
      </c>
      <c r="H19" s="12">
        <f>'[1]Behandling'!J25</f>
        <v>2653.493941447998</v>
      </c>
      <c r="I19" s="12">
        <f>'[1]Behandling'!J9</f>
        <v>2947.6296086915418</v>
      </c>
      <c r="J19" s="11"/>
    </row>
    <row r="20" spans="2:10" ht="12.75">
      <c r="B20" s="11" t="s">
        <v>9</v>
      </c>
      <c r="C20" s="12">
        <f aca="true" t="shared" si="2" ref="C20:I20">C18-C19</f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1"/>
    </row>
    <row r="23" spans="3:10" ht="12.75">
      <c r="C23" s="13"/>
      <c r="D23" s="13"/>
      <c r="E23" s="13"/>
      <c r="F23" s="13"/>
      <c r="G23" s="13"/>
      <c r="H23" s="13"/>
      <c r="I23" s="13"/>
      <c r="J23" s="13"/>
    </row>
  </sheetData>
  <printOptions horizontalCentered="1"/>
  <pageMargins left="0.31496062992125984" right="0.31496062992125984" top="0.7874015748031497" bottom="0.7874015748031497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