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5550" windowHeight="5160" activeTab="0"/>
  </bookViews>
  <sheets>
    <sheet name="Ark1" sheetId="1" r:id="rId1"/>
    <sheet name="AreaStat" sheetId="2" r:id="rId2"/>
  </sheets>
  <definedNames/>
  <calcPr fullCalcOnLoad="1"/>
</workbook>
</file>

<file path=xl/sharedStrings.xml><?xml version="1.0" encoding="utf-8"?>
<sst xmlns="http://schemas.openxmlformats.org/spreadsheetml/2006/main" count="174" uniqueCount="46">
  <si>
    <t>(Kommune(m2))</t>
  </si>
  <si>
    <t xml:space="preserve"> Skov</t>
  </si>
  <si>
    <t xml:space="preserve"> Rekr.Omr.</t>
  </si>
  <si>
    <t xml:space="preserve"> Sport</t>
  </si>
  <si>
    <t xml:space="preserve"> Kirkeg</t>
  </si>
  <si>
    <t>Aalborg</t>
  </si>
  <si>
    <t>Albertslund</t>
  </si>
  <si>
    <t>Ballerup</t>
  </si>
  <si>
    <t>Frederiksberg</t>
  </si>
  <si>
    <t>Hjørring</t>
  </si>
  <si>
    <t>København+Freriksberg</t>
  </si>
  <si>
    <t>København</t>
  </si>
  <si>
    <t>Odense</t>
  </si>
  <si>
    <t>Randers</t>
  </si>
  <si>
    <t>Århus</t>
  </si>
  <si>
    <t>Komm.nr</t>
  </si>
  <si>
    <t>851</t>
  </si>
  <si>
    <t>165</t>
  </si>
  <si>
    <t>151</t>
  </si>
  <si>
    <t>147</t>
  </si>
  <si>
    <t>821</t>
  </si>
  <si>
    <t>101</t>
  </si>
  <si>
    <t>461</t>
  </si>
  <si>
    <t>731</t>
  </si>
  <si>
    <t>751</t>
  </si>
  <si>
    <t>(m2)</t>
  </si>
  <si>
    <t>(%)</t>
  </si>
  <si>
    <t>stk.</t>
  </si>
  <si>
    <t>Befolkning</t>
  </si>
  <si>
    <t>(m2/indb.)</t>
  </si>
  <si>
    <t>Svendborg</t>
  </si>
  <si>
    <t>479</t>
  </si>
  <si>
    <t>By(d200)</t>
  </si>
  <si>
    <t>Indi2000</t>
  </si>
  <si>
    <t>(m2) i by</t>
  </si>
  <si>
    <t>/komm area</t>
  </si>
  <si>
    <t>/indbyg</t>
  </si>
  <si>
    <t>m^2</t>
  </si>
  <si>
    <t>%</t>
  </si>
  <si>
    <t>m^2/indb.</t>
  </si>
  <si>
    <t>byzone</t>
  </si>
  <si>
    <t>kommune</t>
  </si>
  <si>
    <t>(m2) land</t>
  </si>
  <si>
    <t>% by i kommunen</t>
  </si>
  <si>
    <t>Sø</t>
  </si>
  <si>
    <t>Kirkegård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</si>
</sst>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%"/>
    <numFmt numFmtId="165" formatCode="0.0"/>
  </numFmts>
  <fonts count="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.75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NumberFormat="1" applyAlignment="1">
      <alignment/>
    </xf>
    <xf numFmtId="165" fontId="0" fillId="0" borderId="0" xfId="0" applyNumberFormat="1" applyAlignment="1">
      <alignment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right" vertical="top"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right" vertical="top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Grønne områder</a:t>
            </a:r>
          </a:p>
        </c:rich>
      </c:tx>
      <c:layout>
        <c:manualLayout>
          <c:xMode val="factor"/>
          <c:yMode val="factor"/>
          <c:x val="-0.018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75"/>
          <c:w val="0.95325"/>
          <c:h val="0.8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AreaStat!$O$2</c:f>
              <c:strCache>
                <c:ptCount val="1"/>
                <c:pt idx="0">
                  <c:v> Skov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AreaStat!$N$3:$N$13</c:f>
              <c:strCache>
                <c:ptCount val="11"/>
                <c:pt idx="0">
                  <c:v>Aalborg</c:v>
                </c:pt>
                <c:pt idx="1">
                  <c:v>Albertslund</c:v>
                </c:pt>
                <c:pt idx="2">
                  <c:v>Ballerup</c:v>
                </c:pt>
                <c:pt idx="3">
                  <c:v>Frederiksberg</c:v>
                </c:pt>
                <c:pt idx="4">
                  <c:v>Hjørring</c:v>
                </c:pt>
                <c:pt idx="5">
                  <c:v>København+Freriksberg</c:v>
                </c:pt>
                <c:pt idx="6">
                  <c:v>København</c:v>
                </c:pt>
                <c:pt idx="7">
                  <c:v>Odense</c:v>
                </c:pt>
                <c:pt idx="8">
                  <c:v>Svendborg</c:v>
                </c:pt>
                <c:pt idx="9">
                  <c:v>Randers</c:v>
                </c:pt>
                <c:pt idx="10">
                  <c:v>Århus</c:v>
                </c:pt>
              </c:strCache>
            </c:strRef>
          </c:cat>
          <c:val>
            <c:numRef>
              <c:f>AreaStat!$O$3:$O$13</c:f>
              <c:numCache>
                <c:ptCount val="11"/>
                <c:pt idx="0">
                  <c:v>7.680335311357502</c:v>
                </c:pt>
                <c:pt idx="1">
                  <c:v>28.199131514508878</c:v>
                </c:pt>
                <c:pt idx="2">
                  <c:v>8.173459517850452</c:v>
                </c:pt>
                <c:pt idx="3">
                  <c:v>6.535756617926886</c:v>
                </c:pt>
                <c:pt idx="4">
                  <c:v>5.960944245180873</c:v>
                </c:pt>
                <c:pt idx="5">
                  <c:v>2.5953899806321914</c:v>
                </c:pt>
                <c:pt idx="6">
                  <c:v>2.2223364223794806</c:v>
                </c:pt>
                <c:pt idx="7">
                  <c:v>8.721476440998405</c:v>
                </c:pt>
                <c:pt idx="8">
                  <c:v>12.099826215188088</c:v>
                </c:pt>
                <c:pt idx="9">
                  <c:v>3.9677519338321656</c:v>
                </c:pt>
                <c:pt idx="10">
                  <c:v>6.859385361791706</c:v>
                </c:pt>
              </c:numCache>
            </c:numRef>
          </c:val>
        </c:ser>
        <c:ser>
          <c:idx val="1"/>
          <c:order val="1"/>
          <c:tx>
            <c:strRef>
              <c:f>AreaStat!$P$2</c:f>
              <c:strCache>
                <c:ptCount val="1"/>
                <c:pt idx="0">
                  <c:v> Rekr.Omr.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AreaStat!$N$3:$N$13</c:f>
              <c:strCache>
                <c:ptCount val="11"/>
                <c:pt idx="0">
                  <c:v>Aalborg</c:v>
                </c:pt>
                <c:pt idx="1">
                  <c:v>Albertslund</c:v>
                </c:pt>
                <c:pt idx="2">
                  <c:v>Ballerup</c:v>
                </c:pt>
                <c:pt idx="3">
                  <c:v>Frederiksberg</c:v>
                </c:pt>
                <c:pt idx="4">
                  <c:v>Hjørring</c:v>
                </c:pt>
                <c:pt idx="5">
                  <c:v>København+Freriksberg</c:v>
                </c:pt>
                <c:pt idx="6">
                  <c:v>København</c:v>
                </c:pt>
                <c:pt idx="7">
                  <c:v>Odense</c:v>
                </c:pt>
                <c:pt idx="8">
                  <c:v>Svendborg</c:v>
                </c:pt>
                <c:pt idx="9">
                  <c:v>Randers</c:v>
                </c:pt>
                <c:pt idx="10">
                  <c:v>Århus</c:v>
                </c:pt>
              </c:strCache>
            </c:strRef>
          </c:cat>
          <c:val>
            <c:numRef>
              <c:f>AreaStat!$P$3:$P$13</c:f>
              <c:numCache>
                <c:ptCount val="11"/>
                <c:pt idx="0">
                  <c:v>0.6541178832151833</c:v>
                </c:pt>
                <c:pt idx="1">
                  <c:v>4.067136852390119</c:v>
                </c:pt>
                <c:pt idx="2">
                  <c:v>11.479170125363623</c:v>
                </c:pt>
                <c:pt idx="3">
                  <c:v>4.683245524943343</c:v>
                </c:pt>
                <c:pt idx="4">
                  <c:v>0.20511513403053658</c:v>
                </c:pt>
                <c:pt idx="5">
                  <c:v>7.517220252613206</c:v>
                </c:pt>
                <c:pt idx="6">
                  <c:v>7.785526340211529</c:v>
                </c:pt>
                <c:pt idx="7">
                  <c:v>1.265799777317173</c:v>
                </c:pt>
                <c:pt idx="8">
                  <c:v>0</c:v>
                </c:pt>
                <c:pt idx="9">
                  <c:v>1.0462735144817206</c:v>
                </c:pt>
                <c:pt idx="10">
                  <c:v>2.1008587254878712</c:v>
                </c:pt>
              </c:numCache>
            </c:numRef>
          </c:val>
        </c:ser>
        <c:ser>
          <c:idx val="2"/>
          <c:order val="2"/>
          <c:tx>
            <c:strRef>
              <c:f>AreaStat!$Q$2</c:f>
              <c:strCache>
                <c:ptCount val="1"/>
                <c:pt idx="0">
                  <c:v> Sport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AreaStat!$N$3:$N$13</c:f>
              <c:strCache>
                <c:ptCount val="11"/>
                <c:pt idx="0">
                  <c:v>Aalborg</c:v>
                </c:pt>
                <c:pt idx="1">
                  <c:v>Albertslund</c:v>
                </c:pt>
                <c:pt idx="2">
                  <c:v>Ballerup</c:v>
                </c:pt>
                <c:pt idx="3">
                  <c:v>Frederiksberg</c:v>
                </c:pt>
                <c:pt idx="4">
                  <c:v>Hjørring</c:v>
                </c:pt>
                <c:pt idx="5">
                  <c:v>København+Freriksberg</c:v>
                </c:pt>
                <c:pt idx="6">
                  <c:v>København</c:v>
                </c:pt>
                <c:pt idx="7">
                  <c:v>Odense</c:v>
                </c:pt>
                <c:pt idx="8">
                  <c:v>Svendborg</c:v>
                </c:pt>
                <c:pt idx="9">
                  <c:v>Randers</c:v>
                </c:pt>
                <c:pt idx="10">
                  <c:v>Århus</c:v>
                </c:pt>
              </c:strCache>
            </c:strRef>
          </c:cat>
          <c:val>
            <c:numRef>
              <c:f>AreaStat!$Q$3:$Q$13</c:f>
              <c:numCache>
                <c:ptCount val="11"/>
                <c:pt idx="0">
                  <c:v>0.6735764392479949</c:v>
                </c:pt>
                <c:pt idx="1">
                  <c:v>2.8497028489014258</c:v>
                </c:pt>
                <c:pt idx="2">
                  <c:v>2.5925484047885883</c:v>
                </c:pt>
                <c:pt idx="3">
                  <c:v>2.7725823174183186</c:v>
                </c:pt>
                <c:pt idx="4">
                  <c:v>0.5381806664707767</c:v>
                </c:pt>
                <c:pt idx="5">
                  <c:v>2.7049627739198616</c:v>
                </c:pt>
                <c:pt idx="6">
                  <c:v>2.698559819583869</c:v>
                </c:pt>
                <c:pt idx="7">
                  <c:v>1.8852875986745707</c:v>
                </c:pt>
                <c:pt idx="8">
                  <c:v>0</c:v>
                </c:pt>
                <c:pt idx="9">
                  <c:v>0.8450009461217572</c:v>
                </c:pt>
                <c:pt idx="10">
                  <c:v>1.039655627378497</c:v>
                </c:pt>
              </c:numCache>
            </c:numRef>
          </c:val>
        </c:ser>
        <c:ser>
          <c:idx val="3"/>
          <c:order val="3"/>
          <c:tx>
            <c:strRef>
              <c:f>AreaStat!$R$2</c:f>
              <c:strCache>
                <c:ptCount val="1"/>
                <c:pt idx="0">
                  <c:v>Kirkegård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AreaStat!$N$3:$N$13</c:f>
              <c:strCache>
                <c:ptCount val="11"/>
                <c:pt idx="0">
                  <c:v>Aalborg</c:v>
                </c:pt>
                <c:pt idx="1">
                  <c:v>Albertslund</c:v>
                </c:pt>
                <c:pt idx="2">
                  <c:v>Ballerup</c:v>
                </c:pt>
                <c:pt idx="3">
                  <c:v>Frederiksberg</c:v>
                </c:pt>
                <c:pt idx="4">
                  <c:v>Hjørring</c:v>
                </c:pt>
                <c:pt idx="5">
                  <c:v>København+Freriksberg</c:v>
                </c:pt>
                <c:pt idx="6">
                  <c:v>København</c:v>
                </c:pt>
                <c:pt idx="7">
                  <c:v>Odense</c:v>
                </c:pt>
                <c:pt idx="8">
                  <c:v>Svendborg</c:v>
                </c:pt>
                <c:pt idx="9">
                  <c:v>Randers</c:v>
                </c:pt>
                <c:pt idx="10">
                  <c:v>Århus</c:v>
                </c:pt>
              </c:strCache>
            </c:strRef>
          </c:cat>
          <c:val>
            <c:numRef>
              <c:f>AreaStat!$R$3:$R$13</c:f>
              <c:numCache>
                <c:ptCount val="11"/>
                <c:pt idx="0">
                  <c:v>0.10243627927593672</c:v>
                </c:pt>
                <c:pt idx="1">
                  <c:v>0.1776091350053608</c:v>
                </c:pt>
                <c:pt idx="2">
                  <c:v>0.21694158270753305</c:v>
                </c:pt>
                <c:pt idx="3">
                  <c:v>2.7979959263161045</c:v>
                </c:pt>
                <c:pt idx="4">
                  <c:v>0.05515513558166028</c:v>
                </c:pt>
                <c:pt idx="5">
                  <c:v>1.5575956520600993</c:v>
                </c:pt>
                <c:pt idx="6">
                  <c:v>1.4401598764332195</c:v>
                </c:pt>
                <c:pt idx="7">
                  <c:v>0.21759439928893484</c:v>
                </c:pt>
                <c:pt idx="8">
                  <c:v>0</c:v>
                </c:pt>
                <c:pt idx="9">
                  <c:v>0.1618557929367223</c:v>
                </c:pt>
                <c:pt idx="10">
                  <c:v>0.1575796891336114</c:v>
                </c:pt>
              </c:numCache>
            </c:numRef>
          </c:val>
        </c:ser>
        <c:ser>
          <c:idx val="4"/>
          <c:order val="4"/>
          <c:tx>
            <c:strRef>
              <c:f>AreaStat!$S$2</c:f>
              <c:strCache>
                <c:ptCount val="1"/>
                <c:pt idx="0">
                  <c:v>Sø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AreaStat!$N$3:$N$13</c:f>
              <c:strCache>
                <c:ptCount val="11"/>
                <c:pt idx="0">
                  <c:v>Aalborg</c:v>
                </c:pt>
                <c:pt idx="1">
                  <c:v>Albertslund</c:v>
                </c:pt>
                <c:pt idx="2">
                  <c:v>Ballerup</c:v>
                </c:pt>
                <c:pt idx="3">
                  <c:v>Frederiksberg</c:v>
                </c:pt>
                <c:pt idx="4">
                  <c:v>Hjørring</c:v>
                </c:pt>
                <c:pt idx="5">
                  <c:v>København+Freriksberg</c:v>
                </c:pt>
                <c:pt idx="6">
                  <c:v>København</c:v>
                </c:pt>
                <c:pt idx="7">
                  <c:v>Odense</c:v>
                </c:pt>
                <c:pt idx="8">
                  <c:v>Svendborg</c:v>
                </c:pt>
                <c:pt idx="9">
                  <c:v>Randers</c:v>
                </c:pt>
                <c:pt idx="10">
                  <c:v>Århus</c:v>
                </c:pt>
              </c:strCache>
            </c:strRef>
          </c:cat>
          <c:val>
            <c:numRef>
              <c:f>AreaStat!$S$3:$S$13</c:f>
              <c:numCache>
                <c:ptCount val="11"/>
                <c:pt idx="0">
                  <c:v>0.7621733588769384</c:v>
                </c:pt>
                <c:pt idx="1">
                  <c:v>0.7150351747965639</c:v>
                </c:pt>
                <c:pt idx="2">
                  <c:v>1.9495166055137612</c:v>
                </c:pt>
                <c:pt idx="3">
                  <c:v>0.32078233260967304</c:v>
                </c:pt>
                <c:pt idx="4">
                  <c:v>0.3873120177507846</c:v>
                </c:pt>
                <c:pt idx="5">
                  <c:v>2.698782369901193</c:v>
                </c:pt>
                <c:pt idx="6">
                  <c:v>2.923919129267764</c:v>
                </c:pt>
                <c:pt idx="7">
                  <c:v>0.6811449882015499</c:v>
                </c:pt>
                <c:pt idx="8">
                  <c:v>0.5792399554541602</c:v>
                </c:pt>
                <c:pt idx="9">
                  <c:v>0.2626355611029163</c:v>
                </c:pt>
                <c:pt idx="10">
                  <c:v>0.7180072333512743</c:v>
                </c:pt>
              </c:numCache>
            </c:numRef>
          </c:val>
        </c:ser>
        <c:axId val="44471042"/>
        <c:axId val="64695059"/>
      </c:barChart>
      <c:catAx>
        <c:axId val="444710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695059"/>
        <c:crosses val="autoZero"/>
        <c:auto val="1"/>
        <c:lblOffset val="100"/>
        <c:noMultiLvlLbl val="0"/>
      </c:catAx>
      <c:valAx>
        <c:axId val="64695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af kommuneareal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471042"/>
        <c:crossesAt val="1"/>
        <c:crossBetween val="between"/>
        <c:dispUnits/>
      </c:valAx>
      <c:spPr>
        <a:solidFill>
          <a:srgbClr val="FFFFFF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legend>
      <c:legendPos val="r"/>
      <c:layout>
        <c:manualLayout>
          <c:xMode val="edge"/>
          <c:yMode val="edge"/>
          <c:x val="0.73225"/>
          <c:y val="0.1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Grønne områder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25"/>
          <c:w val="1"/>
          <c:h val="0.901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AreaStat!$V$2</c:f>
              <c:strCache>
                <c:ptCount val="1"/>
                <c:pt idx="0">
                  <c:v> Skov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AreaStat!$T$3:$T$13</c:f>
              <c:strCache>
                <c:ptCount val="11"/>
                <c:pt idx="0">
                  <c:v>Aalborg</c:v>
                </c:pt>
                <c:pt idx="1">
                  <c:v>Albertslund</c:v>
                </c:pt>
                <c:pt idx="2">
                  <c:v>Ballerup</c:v>
                </c:pt>
                <c:pt idx="3">
                  <c:v>Frederiksberg</c:v>
                </c:pt>
                <c:pt idx="4">
                  <c:v>Hjørring</c:v>
                </c:pt>
                <c:pt idx="5">
                  <c:v>København+Freriksberg</c:v>
                </c:pt>
                <c:pt idx="6">
                  <c:v>København</c:v>
                </c:pt>
                <c:pt idx="7">
                  <c:v>Odense</c:v>
                </c:pt>
                <c:pt idx="8">
                  <c:v>Svendborg</c:v>
                </c:pt>
                <c:pt idx="9">
                  <c:v>Randers</c:v>
                </c:pt>
                <c:pt idx="10">
                  <c:v>Århus</c:v>
                </c:pt>
              </c:strCache>
            </c:strRef>
          </c:cat>
          <c:val>
            <c:numRef>
              <c:f>AreaStat!$V$3:$V$13</c:f>
              <c:numCache>
                <c:ptCount val="11"/>
                <c:pt idx="0">
                  <c:v>273.9635324039546</c:v>
                </c:pt>
                <c:pt idx="1">
                  <c:v>237.2680629696372</c:v>
                </c:pt>
                <c:pt idx="2">
                  <c:v>58.83960597225904</c:v>
                </c:pt>
                <c:pt idx="3">
                  <c:v>6.369982236026233</c:v>
                </c:pt>
                <c:pt idx="4">
                  <c:v>523.5759666563406</c:v>
                </c:pt>
                <c:pt idx="5">
                  <c:v>4.533343377040778</c:v>
                </c:pt>
                <c:pt idx="6">
                  <c:v>4.196453053370194</c:v>
                </c:pt>
                <c:pt idx="7">
                  <c:v>143.96575364773318</c:v>
                </c:pt>
                <c:pt idx="8">
                  <c:v>485.7067579844853</c:v>
                </c:pt>
                <c:pt idx="9">
                  <c:v>109.80299292287191</c:v>
                </c:pt>
                <c:pt idx="10">
                  <c:v>116.68347218353549</c:v>
                </c:pt>
              </c:numCache>
            </c:numRef>
          </c:val>
        </c:ser>
        <c:ser>
          <c:idx val="2"/>
          <c:order val="1"/>
          <c:tx>
            <c:strRef>
              <c:f>AreaStat!$W$2</c:f>
              <c:strCache>
                <c:ptCount val="1"/>
                <c:pt idx="0">
                  <c:v> Rekr.Omr.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AreaStat!$T$3:$T$13</c:f>
              <c:strCache>
                <c:ptCount val="11"/>
                <c:pt idx="0">
                  <c:v>Aalborg</c:v>
                </c:pt>
                <c:pt idx="1">
                  <c:v>Albertslund</c:v>
                </c:pt>
                <c:pt idx="2">
                  <c:v>Ballerup</c:v>
                </c:pt>
                <c:pt idx="3">
                  <c:v>Frederiksberg</c:v>
                </c:pt>
                <c:pt idx="4">
                  <c:v>Hjørring</c:v>
                </c:pt>
                <c:pt idx="5">
                  <c:v>København+Freriksberg</c:v>
                </c:pt>
                <c:pt idx="6">
                  <c:v>København</c:v>
                </c:pt>
                <c:pt idx="7">
                  <c:v>Odense</c:v>
                </c:pt>
                <c:pt idx="8">
                  <c:v>Svendborg</c:v>
                </c:pt>
                <c:pt idx="9">
                  <c:v>Randers</c:v>
                </c:pt>
                <c:pt idx="10">
                  <c:v>Århus</c:v>
                </c:pt>
              </c:strCache>
            </c:strRef>
          </c:cat>
          <c:val>
            <c:numRef>
              <c:f>AreaStat!$W$3:$W$13</c:f>
              <c:numCache>
                <c:ptCount val="11"/>
                <c:pt idx="0">
                  <c:v>23.332893503910658</c:v>
                </c:pt>
                <c:pt idx="1">
                  <c:v>34.22097174526537</c:v>
                </c:pt>
                <c:pt idx="2">
                  <c:v>82.63695997879671</c:v>
                </c:pt>
                <c:pt idx="3">
                  <c:v>4.564458645692516</c:v>
                </c:pt>
                <c:pt idx="4">
                  <c:v>18.016164915936805</c:v>
                </c:pt>
                <c:pt idx="5">
                  <c:v>13.130258227181736</c:v>
                </c:pt>
                <c:pt idx="6">
                  <c:v>14.701462592910616</c:v>
                </c:pt>
                <c:pt idx="7">
                  <c:v>20.89460656591975</c:v>
                </c:pt>
                <c:pt idx="8">
                  <c:v>0</c:v>
                </c:pt>
                <c:pt idx="9">
                  <c:v>28.95442185445967</c:v>
                </c:pt>
                <c:pt idx="10">
                  <c:v>35.73723850280534</c:v>
                </c:pt>
              </c:numCache>
            </c:numRef>
          </c:val>
        </c:ser>
        <c:ser>
          <c:idx val="3"/>
          <c:order val="2"/>
          <c:tx>
            <c:strRef>
              <c:f>AreaStat!$X$2</c:f>
              <c:strCache>
                <c:ptCount val="1"/>
                <c:pt idx="0">
                  <c:v> Sport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AreaStat!$T$3:$T$13</c:f>
              <c:strCache>
                <c:ptCount val="11"/>
                <c:pt idx="0">
                  <c:v>Aalborg</c:v>
                </c:pt>
                <c:pt idx="1">
                  <c:v>Albertslund</c:v>
                </c:pt>
                <c:pt idx="2">
                  <c:v>Ballerup</c:v>
                </c:pt>
                <c:pt idx="3">
                  <c:v>Frederiksberg</c:v>
                </c:pt>
                <c:pt idx="4">
                  <c:v>Hjørring</c:v>
                </c:pt>
                <c:pt idx="5">
                  <c:v>København+Freriksberg</c:v>
                </c:pt>
                <c:pt idx="6">
                  <c:v>København</c:v>
                </c:pt>
                <c:pt idx="7">
                  <c:v>Odense</c:v>
                </c:pt>
                <c:pt idx="8">
                  <c:v>Svendborg</c:v>
                </c:pt>
                <c:pt idx="9">
                  <c:v>Randers</c:v>
                </c:pt>
                <c:pt idx="10">
                  <c:v>Århus</c:v>
                </c:pt>
              </c:strCache>
            </c:strRef>
          </c:cat>
          <c:val>
            <c:numRef>
              <c:f>AreaStat!$X$3:$X$13</c:f>
              <c:numCache>
                <c:ptCount val="11"/>
                <c:pt idx="0">
                  <c:v>24.026995327609175</c:v>
                </c:pt>
                <c:pt idx="1">
                  <c:v>23.97745741389276</c:v>
                </c:pt>
                <c:pt idx="2">
                  <c:v>18.663397826663132</c:v>
                </c:pt>
                <c:pt idx="3">
                  <c:v>2.7022579239612545</c:v>
                </c:pt>
                <c:pt idx="4">
                  <c:v>47.270776422878704</c:v>
                </c:pt>
                <c:pt idx="5">
                  <c:v>4.724733149083252</c:v>
                </c:pt>
                <c:pt idx="6">
                  <c:v>5.0957089487242015</c:v>
                </c:pt>
                <c:pt idx="7">
                  <c:v>31.120516327948586</c:v>
                </c:pt>
                <c:pt idx="8">
                  <c:v>0</c:v>
                </c:pt>
                <c:pt idx="9">
                  <c:v>23.38443391979255</c:v>
                </c:pt>
                <c:pt idx="10">
                  <c:v>17.685349645669717</c:v>
                </c:pt>
              </c:numCache>
            </c:numRef>
          </c:val>
        </c:ser>
        <c:ser>
          <c:idx val="4"/>
          <c:order val="3"/>
          <c:tx>
            <c:strRef>
              <c:f>AreaStat!$Y$2</c:f>
              <c:strCache>
                <c:ptCount val="1"/>
                <c:pt idx="0">
                  <c:v>Kirkegård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AreaStat!$T$3:$T$13</c:f>
              <c:strCache>
                <c:ptCount val="11"/>
                <c:pt idx="0">
                  <c:v>Aalborg</c:v>
                </c:pt>
                <c:pt idx="1">
                  <c:v>Albertslund</c:v>
                </c:pt>
                <c:pt idx="2">
                  <c:v>Ballerup</c:v>
                </c:pt>
                <c:pt idx="3">
                  <c:v>Frederiksberg</c:v>
                </c:pt>
                <c:pt idx="4">
                  <c:v>Hjørring</c:v>
                </c:pt>
                <c:pt idx="5">
                  <c:v>København+Freriksberg</c:v>
                </c:pt>
                <c:pt idx="6">
                  <c:v>København</c:v>
                </c:pt>
                <c:pt idx="7">
                  <c:v>Odense</c:v>
                </c:pt>
                <c:pt idx="8">
                  <c:v>Svendborg</c:v>
                </c:pt>
                <c:pt idx="9">
                  <c:v>Randers</c:v>
                </c:pt>
                <c:pt idx="10">
                  <c:v>Århus</c:v>
                </c:pt>
              </c:strCache>
            </c:strRef>
          </c:cat>
          <c:val>
            <c:numRef>
              <c:f>AreaStat!$Y$3:$Y$13</c:f>
              <c:numCache>
                <c:ptCount val="11"/>
                <c:pt idx="0">
                  <c:v>3.6539817311431104</c:v>
                </c:pt>
                <c:pt idx="1">
                  <c:v>1.494406854578219</c:v>
                </c:pt>
                <c:pt idx="2">
                  <c:v>1.561732485201873</c:v>
                </c:pt>
                <c:pt idx="3">
                  <c:v>2.7270269364407254</c:v>
                </c:pt>
                <c:pt idx="4">
                  <c:v>4.844518291137458</c:v>
                </c:pt>
                <c:pt idx="5">
                  <c:v>2.7206377407892277</c:v>
                </c:pt>
                <c:pt idx="6">
                  <c:v>2.7194637364258796</c:v>
                </c:pt>
                <c:pt idx="7">
                  <c:v>3.591839282612472</c:v>
                </c:pt>
                <c:pt idx="8">
                  <c:v>0</c:v>
                </c:pt>
                <c:pt idx="9">
                  <c:v>4.479173794817309</c:v>
                </c:pt>
                <c:pt idx="10">
                  <c:v>2.6805528927024964</c:v>
                </c:pt>
              </c:numCache>
            </c:numRef>
          </c:val>
        </c:ser>
        <c:ser>
          <c:idx val="5"/>
          <c:order val="4"/>
          <c:tx>
            <c:strRef>
              <c:f>AreaStat!$Z$2</c:f>
              <c:strCache>
                <c:ptCount val="1"/>
                <c:pt idx="0">
                  <c:v>Sø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AreaStat!$T$3:$T$13</c:f>
              <c:strCache>
                <c:ptCount val="11"/>
                <c:pt idx="0">
                  <c:v>Aalborg</c:v>
                </c:pt>
                <c:pt idx="1">
                  <c:v>Albertslund</c:v>
                </c:pt>
                <c:pt idx="2">
                  <c:v>Ballerup</c:v>
                </c:pt>
                <c:pt idx="3">
                  <c:v>Frederiksberg</c:v>
                </c:pt>
                <c:pt idx="4">
                  <c:v>Hjørring</c:v>
                </c:pt>
                <c:pt idx="5">
                  <c:v>København+Freriksberg</c:v>
                </c:pt>
                <c:pt idx="6">
                  <c:v>København</c:v>
                </c:pt>
                <c:pt idx="7">
                  <c:v>Odense</c:v>
                </c:pt>
                <c:pt idx="8">
                  <c:v>Svendborg</c:v>
                </c:pt>
                <c:pt idx="9">
                  <c:v>Randers</c:v>
                </c:pt>
                <c:pt idx="10">
                  <c:v>Århus</c:v>
                </c:pt>
              </c:strCache>
            </c:strRef>
          </c:cat>
          <c:val>
            <c:numRef>
              <c:f>AreaStat!$Z$3:$Z$13</c:f>
              <c:numCache>
                <c:ptCount val="11"/>
                <c:pt idx="0">
                  <c:v>27.187316339344335</c:v>
                </c:pt>
                <c:pt idx="1">
                  <c:v>6.016320424331033</c:v>
                </c:pt>
                <c:pt idx="2">
                  <c:v>14.034300733280325</c:v>
                </c:pt>
                <c:pt idx="3">
                  <c:v>0.31264593830650117</c:v>
                </c:pt>
                <c:pt idx="4">
                  <c:v>34.01931904587569</c:v>
                </c:pt>
                <c:pt idx="5">
                  <c:v>4.713937895254522</c:v>
                </c:pt>
                <c:pt idx="6">
                  <c:v>5.521256473259572</c:v>
                </c:pt>
                <c:pt idx="7">
                  <c:v>11.243687033177002</c:v>
                </c:pt>
                <c:pt idx="8">
                  <c:v>23.251636499173014</c:v>
                </c:pt>
                <c:pt idx="9">
                  <c:v>7.268138517224613</c:v>
                </c:pt>
                <c:pt idx="10">
                  <c:v>12.213860662646463</c:v>
                </c:pt>
              </c:numCache>
            </c:numRef>
          </c:val>
        </c:ser>
        <c:axId val="45384620"/>
        <c:axId val="5808397"/>
      </c:barChart>
      <c:catAx>
        <c:axId val="453846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808397"/>
        <c:crosses val="autoZero"/>
        <c:auto val="1"/>
        <c:lblOffset val="100"/>
        <c:noMultiLvlLbl val="0"/>
      </c:catAx>
      <c:valAx>
        <c:axId val="5808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m2 / indbygger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846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"/>
          <c:w val="0.19775"/>
          <c:h val="0.24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219075</xdr:colOff>
      <xdr:row>13</xdr:row>
      <xdr:rowOff>76200</xdr:rowOff>
    </xdr:from>
    <xdr:to>
      <xdr:col>21</xdr:col>
      <xdr:colOff>219075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1991975" y="2181225"/>
        <a:ext cx="31813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495300</xdr:colOff>
      <xdr:row>13</xdr:row>
      <xdr:rowOff>114300</xdr:rowOff>
    </xdr:from>
    <xdr:to>
      <xdr:col>28</xdr:col>
      <xdr:colOff>247650</xdr:colOff>
      <xdr:row>32</xdr:row>
      <xdr:rowOff>19050</xdr:rowOff>
    </xdr:to>
    <xdr:graphicFrame>
      <xdr:nvGraphicFramePr>
        <xdr:cNvPr id="2" name="Chart 2"/>
        <xdr:cNvGraphicFramePr/>
      </xdr:nvGraphicFramePr>
      <xdr:xfrm>
        <a:off x="16059150" y="2219325"/>
        <a:ext cx="34099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32"/>
  <sheetViews>
    <sheetView tabSelected="1" workbookViewId="0" topLeftCell="A13">
      <selection activeCell="B21" sqref="B21:G32"/>
    </sheetView>
  </sheetViews>
  <sheetFormatPr defaultColWidth="9.140625" defaultRowHeight="12.75"/>
  <cols>
    <col min="2" max="2" width="15.8515625" style="0" customWidth="1"/>
  </cols>
  <sheetData>
    <row r="4" spans="3:7" ht="12.75">
      <c r="C4" t="s">
        <v>26</v>
      </c>
      <c r="D4" t="s">
        <v>26</v>
      </c>
      <c r="E4" t="s">
        <v>26</v>
      </c>
      <c r="F4" t="s">
        <v>26</v>
      </c>
      <c r="G4" t="s">
        <v>26</v>
      </c>
    </row>
    <row r="5" spans="2:7" ht="12.75">
      <c r="B5" s="8"/>
      <c r="C5" s="9" t="s">
        <v>1</v>
      </c>
      <c r="D5" s="9" t="s">
        <v>2</v>
      </c>
      <c r="E5" s="9" t="s">
        <v>3</v>
      </c>
      <c r="F5" s="9" t="s">
        <v>45</v>
      </c>
      <c r="G5" s="9" t="s">
        <v>44</v>
      </c>
    </row>
    <row r="6" spans="2:7" ht="12.75">
      <c r="B6" s="8" t="s">
        <v>5</v>
      </c>
      <c r="C6" s="10">
        <v>7.7</v>
      </c>
      <c r="D6" s="10">
        <v>0.7</v>
      </c>
      <c r="E6" s="10">
        <v>0.7</v>
      </c>
      <c r="F6" s="10">
        <v>0.1</v>
      </c>
      <c r="G6" s="10">
        <v>0.8</v>
      </c>
    </row>
    <row r="7" spans="2:7" ht="12.75">
      <c r="B7" s="8" t="s">
        <v>6</v>
      </c>
      <c r="C7" s="10">
        <v>28.2</v>
      </c>
      <c r="D7" s="10">
        <v>4.1</v>
      </c>
      <c r="E7" s="10">
        <v>2.8</v>
      </c>
      <c r="F7" s="10">
        <v>0.2</v>
      </c>
      <c r="G7" s="10">
        <v>0.7</v>
      </c>
    </row>
    <row r="8" spans="2:7" ht="12.75">
      <c r="B8" s="8" t="s">
        <v>7</v>
      </c>
      <c r="C8" s="10">
        <v>8.2</v>
      </c>
      <c r="D8" s="10">
        <v>11.5</v>
      </c>
      <c r="E8" s="10">
        <v>2.6</v>
      </c>
      <c r="F8" s="10">
        <v>0.2</v>
      </c>
      <c r="G8" s="10">
        <v>1.9</v>
      </c>
    </row>
    <row r="9" spans="2:7" ht="12.75">
      <c r="B9" s="8" t="s">
        <v>8</v>
      </c>
      <c r="C9" s="10">
        <v>6.5</v>
      </c>
      <c r="D9" s="10">
        <v>4.7</v>
      </c>
      <c r="E9" s="10">
        <v>2.8</v>
      </c>
      <c r="F9" s="10">
        <v>2.8</v>
      </c>
      <c r="G9" s="10">
        <v>0.3</v>
      </c>
    </row>
    <row r="10" spans="2:7" ht="12.75">
      <c r="B10" s="8" t="s">
        <v>9</v>
      </c>
      <c r="C10" s="10">
        <v>6</v>
      </c>
      <c r="D10" s="10">
        <v>0.2</v>
      </c>
      <c r="E10" s="10">
        <v>0.5</v>
      </c>
      <c r="F10" s="10">
        <v>0.1</v>
      </c>
      <c r="G10" s="10">
        <v>0.4</v>
      </c>
    </row>
    <row r="11" spans="2:7" ht="12.75">
      <c r="B11" s="8" t="s">
        <v>10</v>
      </c>
      <c r="C11" s="10">
        <v>2.6</v>
      </c>
      <c r="D11" s="10">
        <v>7.5</v>
      </c>
      <c r="E11" s="10">
        <v>2.7</v>
      </c>
      <c r="F11" s="10">
        <v>1.6</v>
      </c>
      <c r="G11" s="10">
        <v>2.7</v>
      </c>
    </row>
    <row r="12" spans="2:7" ht="12.75">
      <c r="B12" s="8" t="s">
        <v>11</v>
      </c>
      <c r="C12" s="10">
        <v>2.2</v>
      </c>
      <c r="D12" s="10">
        <v>7.8</v>
      </c>
      <c r="E12" s="10">
        <v>2.7</v>
      </c>
      <c r="F12" s="10">
        <v>1.4</v>
      </c>
      <c r="G12" s="10">
        <v>2.9</v>
      </c>
    </row>
    <row r="13" spans="2:7" ht="12.75">
      <c r="B13" s="8" t="s">
        <v>12</v>
      </c>
      <c r="C13" s="10">
        <v>8.7</v>
      </c>
      <c r="D13" s="10">
        <v>1.3</v>
      </c>
      <c r="E13" s="10">
        <v>1.9</v>
      </c>
      <c r="F13" s="10">
        <v>0.2</v>
      </c>
      <c r="G13" s="10">
        <v>0.7</v>
      </c>
    </row>
    <row r="14" spans="2:7" ht="12.75">
      <c r="B14" s="8" t="s">
        <v>30</v>
      </c>
      <c r="C14" s="10">
        <v>12.1</v>
      </c>
      <c r="D14" s="10">
        <v>0</v>
      </c>
      <c r="E14" s="10">
        <v>0</v>
      </c>
      <c r="F14" s="10">
        <v>0</v>
      </c>
      <c r="G14" s="10">
        <v>0.6</v>
      </c>
    </row>
    <row r="15" spans="2:7" ht="12.75">
      <c r="B15" s="8" t="s">
        <v>13</v>
      </c>
      <c r="C15" s="10">
        <v>4</v>
      </c>
      <c r="D15" s="10">
        <v>1</v>
      </c>
      <c r="E15" s="10">
        <v>0.8</v>
      </c>
      <c r="F15" s="10">
        <v>0.2</v>
      </c>
      <c r="G15" s="10">
        <v>0.3</v>
      </c>
    </row>
    <row r="16" spans="2:7" ht="12.75">
      <c r="B16" s="8" t="s">
        <v>14</v>
      </c>
      <c r="C16" s="10">
        <v>6.9</v>
      </c>
      <c r="D16" s="10">
        <v>2.1</v>
      </c>
      <c r="E16" s="10">
        <v>1</v>
      </c>
      <c r="F16" s="10">
        <v>0.2</v>
      </c>
      <c r="G16" s="10">
        <v>0.7</v>
      </c>
    </row>
    <row r="20" spans="3:7" ht="12.75">
      <c r="C20" t="s">
        <v>29</v>
      </c>
      <c r="D20" t="s">
        <v>29</v>
      </c>
      <c r="E20" t="s">
        <v>29</v>
      </c>
      <c r="F20" t="s">
        <v>29</v>
      </c>
      <c r="G20" t="s">
        <v>29</v>
      </c>
    </row>
    <row r="21" spans="2:7" ht="12.75">
      <c r="B21" s="11"/>
      <c r="C21" s="9" t="s">
        <v>1</v>
      </c>
      <c r="D21" s="9" t="s">
        <v>2</v>
      </c>
      <c r="E21" s="9" t="s">
        <v>3</v>
      </c>
      <c r="F21" s="9" t="s">
        <v>45</v>
      </c>
      <c r="G21" s="9" t="s">
        <v>44</v>
      </c>
    </row>
    <row r="22" spans="2:7" ht="12.75">
      <c r="B22" s="11" t="s">
        <v>5</v>
      </c>
      <c r="C22" s="12">
        <v>274</v>
      </c>
      <c r="D22" s="12">
        <v>23</v>
      </c>
      <c r="E22" s="12">
        <v>24</v>
      </c>
      <c r="F22" s="12">
        <v>4</v>
      </c>
      <c r="G22" s="12">
        <v>27</v>
      </c>
    </row>
    <row r="23" spans="2:7" ht="12.75">
      <c r="B23" s="11" t="s">
        <v>6</v>
      </c>
      <c r="C23" s="12">
        <v>237</v>
      </c>
      <c r="D23" s="12">
        <v>34</v>
      </c>
      <c r="E23" s="12">
        <v>24</v>
      </c>
      <c r="F23" s="12">
        <v>1</v>
      </c>
      <c r="G23" s="12">
        <v>6</v>
      </c>
    </row>
    <row r="24" spans="2:7" ht="12.75">
      <c r="B24" s="11" t="s">
        <v>7</v>
      </c>
      <c r="C24" s="12">
        <v>59</v>
      </c>
      <c r="D24" s="12">
        <v>83</v>
      </c>
      <c r="E24" s="12">
        <v>19</v>
      </c>
      <c r="F24" s="12">
        <v>2</v>
      </c>
      <c r="G24" s="12">
        <v>14</v>
      </c>
    </row>
    <row r="25" spans="2:7" ht="12.75">
      <c r="B25" s="11" t="s">
        <v>8</v>
      </c>
      <c r="C25" s="12">
        <v>6</v>
      </c>
      <c r="D25" s="12">
        <v>5</v>
      </c>
      <c r="E25" s="12">
        <v>3</v>
      </c>
      <c r="F25" s="12">
        <v>3</v>
      </c>
      <c r="G25" s="12">
        <v>0</v>
      </c>
    </row>
    <row r="26" spans="2:7" ht="12.75">
      <c r="B26" s="11" t="s">
        <v>9</v>
      </c>
      <c r="C26" s="12">
        <v>524</v>
      </c>
      <c r="D26" s="12">
        <v>18</v>
      </c>
      <c r="E26" s="12">
        <v>47</v>
      </c>
      <c r="F26" s="12">
        <v>5</v>
      </c>
      <c r="G26" s="12">
        <v>34</v>
      </c>
    </row>
    <row r="27" spans="2:7" ht="12.75">
      <c r="B27" s="11" t="s">
        <v>10</v>
      </c>
      <c r="C27" s="12">
        <v>5</v>
      </c>
      <c r="D27" s="12">
        <v>13</v>
      </c>
      <c r="E27" s="12">
        <v>5</v>
      </c>
      <c r="F27" s="12">
        <v>3</v>
      </c>
      <c r="G27" s="12">
        <v>5</v>
      </c>
    </row>
    <row r="28" spans="2:7" ht="12.75">
      <c r="B28" s="11" t="s">
        <v>11</v>
      </c>
      <c r="C28" s="12">
        <v>4</v>
      </c>
      <c r="D28" s="12">
        <v>15</v>
      </c>
      <c r="E28" s="12">
        <v>5</v>
      </c>
      <c r="F28" s="12">
        <v>3</v>
      </c>
      <c r="G28" s="12">
        <v>6</v>
      </c>
    </row>
    <row r="29" spans="2:7" ht="12.75">
      <c r="B29" s="11" t="s">
        <v>12</v>
      </c>
      <c r="C29" s="12">
        <v>144</v>
      </c>
      <c r="D29" s="12">
        <v>21</v>
      </c>
      <c r="E29" s="12">
        <v>31</v>
      </c>
      <c r="F29" s="12">
        <v>4</v>
      </c>
      <c r="G29" s="12">
        <v>11</v>
      </c>
    </row>
    <row r="30" spans="2:7" ht="12.75">
      <c r="B30" s="11" t="s">
        <v>30</v>
      </c>
      <c r="C30" s="12">
        <v>486</v>
      </c>
      <c r="D30" s="12">
        <v>0</v>
      </c>
      <c r="E30" s="12">
        <v>0</v>
      </c>
      <c r="F30" s="12">
        <v>0</v>
      </c>
      <c r="G30" s="12">
        <v>23</v>
      </c>
    </row>
    <row r="31" spans="2:7" ht="12.75">
      <c r="B31" s="11" t="s">
        <v>13</v>
      </c>
      <c r="C31" s="12">
        <v>110</v>
      </c>
      <c r="D31" s="12">
        <v>29</v>
      </c>
      <c r="E31" s="12">
        <v>23</v>
      </c>
      <c r="F31" s="12">
        <v>4</v>
      </c>
      <c r="G31" s="12">
        <v>7</v>
      </c>
    </row>
    <row r="32" spans="2:7" ht="12.75">
      <c r="B32" s="11" t="s">
        <v>14</v>
      </c>
      <c r="C32" s="12">
        <v>117</v>
      </c>
      <c r="D32" s="12">
        <v>36</v>
      </c>
      <c r="E32" s="12">
        <v>18</v>
      </c>
      <c r="F32" s="12">
        <v>3</v>
      </c>
      <c r="G32" s="12">
        <v>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1"/>
  <dimension ref="A1:AA34"/>
  <sheetViews>
    <sheetView workbookViewId="0" topLeftCell="A1">
      <pane xSplit="2" topLeftCell="T1" activePane="topRight" state="frozen"/>
      <selection pane="topLeft" activeCell="A1" sqref="A1"/>
      <selection pane="topRight" activeCell="T1" sqref="T1:Z13"/>
    </sheetView>
  </sheetViews>
  <sheetFormatPr defaultColWidth="9.140625" defaultRowHeight="12.75"/>
  <cols>
    <col min="1" max="1" width="13.57421875" style="0" customWidth="1"/>
    <col min="4" max="4" width="11.7109375" style="0" customWidth="1"/>
    <col min="5" max="5" width="11.8515625" style="0" bestFit="1" customWidth="1"/>
    <col min="13" max="13" width="10.00390625" style="0" customWidth="1"/>
    <col min="14" max="14" width="19.7109375" style="0" customWidth="1"/>
    <col min="20" max="20" width="20.28125" style="0" customWidth="1"/>
  </cols>
  <sheetData>
    <row r="1" spans="2:26" ht="12.75">
      <c r="B1" t="s">
        <v>25</v>
      </c>
      <c r="C1" t="s">
        <v>25</v>
      </c>
      <c r="D1" t="s">
        <v>25</v>
      </c>
      <c r="E1" t="s">
        <v>34</v>
      </c>
      <c r="F1" t="s">
        <v>25</v>
      </c>
      <c r="G1" t="s">
        <v>34</v>
      </c>
      <c r="H1" t="s">
        <v>25</v>
      </c>
      <c r="I1" t="s">
        <v>34</v>
      </c>
      <c r="J1" t="s">
        <v>25</v>
      </c>
      <c r="K1" t="s">
        <v>34</v>
      </c>
      <c r="L1" t="s">
        <v>25</v>
      </c>
      <c r="M1" t="s">
        <v>25</v>
      </c>
      <c r="O1" t="s">
        <v>26</v>
      </c>
      <c r="P1" t="s">
        <v>26</v>
      </c>
      <c r="Q1" t="s">
        <v>26</v>
      </c>
      <c r="R1" t="s">
        <v>26</v>
      </c>
      <c r="S1" t="s">
        <v>26</v>
      </c>
      <c r="U1" t="s">
        <v>27</v>
      </c>
      <c r="V1" t="s">
        <v>29</v>
      </c>
      <c r="W1" t="s">
        <v>29</v>
      </c>
      <c r="X1" t="s">
        <v>29</v>
      </c>
      <c r="Y1" t="s">
        <v>29</v>
      </c>
      <c r="Z1" t="s">
        <v>29</v>
      </c>
    </row>
    <row r="2" spans="1:26" ht="12.75">
      <c r="A2" s="1" t="s">
        <v>0</v>
      </c>
      <c r="B2" s="1" t="s">
        <v>15</v>
      </c>
      <c r="C2" t="s">
        <v>32</v>
      </c>
      <c r="D2" t="s">
        <v>1</v>
      </c>
      <c r="E2" t="s">
        <v>1</v>
      </c>
      <c r="F2" t="s">
        <v>2</v>
      </c>
      <c r="G2" t="s">
        <v>2</v>
      </c>
      <c r="H2" t="s">
        <v>28</v>
      </c>
      <c r="I2" t="s">
        <v>1</v>
      </c>
      <c r="J2" t="s">
        <v>2</v>
      </c>
      <c r="K2" t="s">
        <v>3</v>
      </c>
      <c r="L2" t="s">
        <v>45</v>
      </c>
      <c r="M2" t="s">
        <v>44</v>
      </c>
      <c r="N2" s="1"/>
      <c r="O2" t="s">
        <v>1</v>
      </c>
      <c r="P2" t="s">
        <v>2</v>
      </c>
      <c r="Q2" t="s">
        <v>3</v>
      </c>
      <c r="R2" t="s">
        <v>45</v>
      </c>
      <c r="S2" t="s">
        <v>44</v>
      </c>
      <c r="U2" t="s">
        <v>28</v>
      </c>
      <c r="V2" t="s">
        <v>1</v>
      </c>
      <c r="W2" t="s">
        <v>2</v>
      </c>
      <c r="X2" t="s">
        <v>3</v>
      </c>
      <c r="Y2" t="s">
        <v>45</v>
      </c>
      <c r="Z2" t="s">
        <v>44</v>
      </c>
    </row>
    <row r="3" spans="1:27" ht="12.75">
      <c r="A3" s="1" t="s">
        <v>5</v>
      </c>
      <c r="B3" s="1" t="s">
        <v>16</v>
      </c>
      <c r="D3">
        <v>42979125</v>
      </c>
      <c r="E3">
        <v>2203661</v>
      </c>
      <c r="F3">
        <v>3660441</v>
      </c>
      <c r="G3">
        <v>2694499</v>
      </c>
      <c r="H3">
        <v>3769331</v>
      </c>
      <c r="I3">
        <v>1733469</v>
      </c>
      <c r="J3">
        <v>573233</v>
      </c>
      <c r="K3">
        <v>436961</v>
      </c>
      <c r="L3">
        <v>4265119</v>
      </c>
      <c r="M3">
        <v>559599591.133</v>
      </c>
      <c r="N3" s="1" t="s">
        <v>5</v>
      </c>
      <c r="O3" s="2">
        <f aca="true" t="shared" si="0" ref="O3:O13">D3/$M3*100</f>
        <v>7.680335311357502</v>
      </c>
      <c r="P3" s="2">
        <f aca="true" t="shared" si="1" ref="P3:P13">F3/$M3*100</f>
        <v>0.6541178832151833</v>
      </c>
      <c r="Q3" s="2">
        <f aca="true" t="shared" si="2" ref="Q3:Q13">H3/$M3*100</f>
        <v>0.6735764392479949</v>
      </c>
      <c r="R3" s="2">
        <f aca="true" t="shared" si="3" ref="R3:R13">J3/$M3*100</f>
        <v>0.10243627927593672</v>
      </c>
      <c r="S3" s="2">
        <f aca="true" t="shared" si="4" ref="S3:S13">L3/$M3*100</f>
        <v>0.7621733588769384</v>
      </c>
      <c r="T3" s="1" t="s">
        <v>5</v>
      </c>
      <c r="U3">
        <v>156879</v>
      </c>
      <c r="V3" s="3">
        <f aca="true" t="shared" si="5" ref="V3:V13">D3/$U3</f>
        <v>273.9635324039546</v>
      </c>
      <c r="W3" s="3">
        <f aca="true" t="shared" si="6" ref="W3:W13">F3/$U3</f>
        <v>23.332893503910658</v>
      </c>
      <c r="X3" s="3">
        <f aca="true" t="shared" si="7" ref="X3:X13">H3/$U3</f>
        <v>24.026995327609175</v>
      </c>
      <c r="Y3" s="3">
        <f aca="true" t="shared" si="8" ref="Y3:Y13">J3/$U3</f>
        <v>3.6539817311431104</v>
      </c>
      <c r="Z3" s="3">
        <f aca="true" t="shared" si="9" ref="Z3:Z13">L3/$U3</f>
        <v>27.187316339344335</v>
      </c>
      <c r="AA3" s="3"/>
    </row>
    <row r="4" spans="1:27" ht="12.75">
      <c r="A4" s="1" t="s">
        <v>6</v>
      </c>
      <c r="B4" s="1" t="s">
        <v>17</v>
      </c>
      <c r="D4">
        <v>6978291</v>
      </c>
      <c r="F4">
        <v>1006473</v>
      </c>
      <c r="H4">
        <v>705201</v>
      </c>
      <c r="J4">
        <v>43952</v>
      </c>
      <c r="L4">
        <v>176946</v>
      </c>
      <c r="M4">
        <v>24746474.892</v>
      </c>
      <c r="N4" s="1" t="s">
        <v>6</v>
      </c>
      <c r="O4" s="2">
        <f t="shared" si="0"/>
        <v>28.199131514508878</v>
      </c>
      <c r="P4" s="2">
        <f t="shared" si="1"/>
        <v>4.067136852390119</v>
      </c>
      <c r="Q4" s="2">
        <f t="shared" si="2"/>
        <v>2.8497028489014258</v>
      </c>
      <c r="R4" s="2">
        <f t="shared" si="3"/>
        <v>0.1776091350053608</v>
      </c>
      <c r="S4" s="2">
        <f t="shared" si="4"/>
        <v>0.7150351747965639</v>
      </c>
      <c r="T4" s="1" t="s">
        <v>6</v>
      </c>
      <c r="U4">
        <v>29411</v>
      </c>
      <c r="V4" s="3">
        <f t="shared" si="5"/>
        <v>237.2680629696372</v>
      </c>
      <c r="W4" s="3">
        <f t="shared" si="6"/>
        <v>34.22097174526537</v>
      </c>
      <c r="X4" s="3">
        <f t="shared" si="7"/>
        <v>23.97745741389276</v>
      </c>
      <c r="Y4" s="3">
        <f t="shared" si="8"/>
        <v>1.494406854578219</v>
      </c>
      <c r="Z4" s="3">
        <f t="shared" si="9"/>
        <v>6.016320424331033</v>
      </c>
      <c r="AA4" s="3"/>
    </row>
    <row r="5" spans="1:27" ht="12.75">
      <c r="A5" s="1" t="s">
        <v>7</v>
      </c>
      <c r="B5" s="1" t="s">
        <v>18</v>
      </c>
      <c r="D5">
        <v>2664022</v>
      </c>
      <c r="F5">
        <v>3741471</v>
      </c>
      <c r="H5">
        <v>845004</v>
      </c>
      <c r="J5">
        <v>70709</v>
      </c>
      <c r="L5">
        <v>635417</v>
      </c>
      <c r="M5">
        <v>32593566.949</v>
      </c>
      <c r="N5" s="1" t="s">
        <v>7</v>
      </c>
      <c r="O5" s="2">
        <f t="shared" si="0"/>
        <v>8.173459517850452</v>
      </c>
      <c r="P5" s="2">
        <f t="shared" si="1"/>
        <v>11.479170125363623</v>
      </c>
      <c r="Q5" s="2">
        <f t="shared" si="2"/>
        <v>2.5925484047885883</v>
      </c>
      <c r="R5" s="2">
        <f t="shared" si="3"/>
        <v>0.21694158270753305</v>
      </c>
      <c r="S5" s="2">
        <f t="shared" si="4"/>
        <v>1.9495166055137612</v>
      </c>
      <c r="T5" s="1" t="s">
        <v>7</v>
      </c>
      <c r="U5">
        <v>45276</v>
      </c>
      <c r="V5" s="3">
        <f t="shared" si="5"/>
        <v>58.83960597225904</v>
      </c>
      <c r="W5" s="3">
        <f t="shared" si="6"/>
        <v>82.63695997879671</v>
      </c>
      <c r="X5" s="3">
        <f t="shared" si="7"/>
        <v>18.663397826663132</v>
      </c>
      <c r="Y5" s="3">
        <f t="shared" si="8"/>
        <v>1.561732485201873</v>
      </c>
      <c r="Z5" s="3">
        <f t="shared" si="9"/>
        <v>14.034300733280325</v>
      </c>
      <c r="AA5" s="3"/>
    </row>
    <row r="6" spans="1:27" ht="12.75">
      <c r="A6" s="1" t="s">
        <v>8</v>
      </c>
      <c r="B6" s="1" t="s">
        <v>19</v>
      </c>
      <c r="D6">
        <v>570158</v>
      </c>
      <c r="F6">
        <v>408551</v>
      </c>
      <c r="H6">
        <v>241871</v>
      </c>
      <c r="J6">
        <v>244088</v>
      </c>
      <c r="L6">
        <v>27984</v>
      </c>
      <c r="M6">
        <v>8723672.458</v>
      </c>
      <c r="N6" s="1" t="s">
        <v>8</v>
      </c>
      <c r="O6" s="2">
        <f t="shared" si="0"/>
        <v>6.535756617926886</v>
      </c>
      <c r="P6" s="2">
        <f t="shared" si="1"/>
        <v>4.683245524943343</v>
      </c>
      <c r="Q6" s="2">
        <f t="shared" si="2"/>
        <v>2.7725823174183186</v>
      </c>
      <c r="R6" s="2">
        <f t="shared" si="3"/>
        <v>2.7979959263161045</v>
      </c>
      <c r="S6" s="2">
        <f t="shared" si="4"/>
        <v>0.32078233260967304</v>
      </c>
      <c r="T6" s="1" t="s">
        <v>8</v>
      </c>
      <c r="U6">
        <v>89507</v>
      </c>
      <c r="V6" s="3">
        <f t="shared" si="5"/>
        <v>6.369982236026233</v>
      </c>
      <c r="W6" s="3">
        <f t="shared" si="6"/>
        <v>4.564458645692516</v>
      </c>
      <c r="X6" s="3">
        <f t="shared" si="7"/>
        <v>2.7022579239612545</v>
      </c>
      <c r="Y6" s="3">
        <f t="shared" si="8"/>
        <v>2.7270269364407254</v>
      </c>
      <c r="Z6" s="3">
        <f t="shared" si="9"/>
        <v>0.31264593830650117</v>
      </c>
      <c r="AA6" s="3"/>
    </row>
    <row r="7" spans="1:27" ht="12.75">
      <c r="A7" s="1" t="s">
        <v>9</v>
      </c>
      <c r="B7" s="1" t="s">
        <v>20</v>
      </c>
      <c r="D7">
        <v>18591659</v>
      </c>
      <c r="F7">
        <v>639736</v>
      </c>
      <c r="H7">
        <v>1678538</v>
      </c>
      <c r="J7">
        <v>172024</v>
      </c>
      <c r="L7">
        <v>1207992</v>
      </c>
      <c r="M7">
        <v>311891174.205</v>
      </c>
      <c r="N7" s="1" t="s">
        <v>9</v>
      </c>
      <c r="O7" s="2">
        <f t="shared" si="0"/>
        <v>5.960944245180873</v>
      </c>
      <c r="P7" s="2">
        <f t="shared" si="1"/>
        <v>0.20511513403053658</v>
      </c>
      <c r="Q7" s="2">
        <f t="shared" si="2"/>
        <v>0.5381806664707767</v>
      </c>
      <c r="R7" s="2">
        <f t="shared" si="3"/>
        <v>0.05515513558166028</v>
      </c>
      <c r="S7" s="2">
        <f t="shared" si="4"/>
        <v>0.3873120177507846</v>
      </c>
      <c r="T7" s="1" t="s">
        <v>9</v>
      </c>
      <c r="U7">
        <v>35509</v>
      </c>
      <c r="V7" s="3">
        <f t="shared" si="5"/>
        <v>523.5759666563406</v>
      </c>
      <c r="W7" s="3">
        <f t="shared" si="6"/>
        <v>18.016164915936805</v>
      </c>
      <c r="X7" s="3">
        <f t="shared" si="7"/>
        <v>47.270776422878704</v>
      </c>
      <c r="Y7" s="3">
        <f t="shared" si="8"/>
        <v>4.844518291137458</v>
      </c>
      <c r="Z7" s="3">
        <f t="shared" si="9"/>
        <v>34.01931904587569</v>
      </c>
      <c r="AA7" s="3"/>
    </row>
    <row r="8" spans="1:27" ht="12.75">
      <c r="A8" s="1" t="s">
        <v>10</v>
      </c>
      <c r="B8" s="1"/>
      <c r="D8">
        <v>2617897</v>
      </c>
      <c r="E8">
        <v>1979767</v>
      </c>
      <c r="F8">
        <v>7582409</v>
      </c>
      <c r="G8">
        <v>7445302</v>
      </c>
      <c r="H8">
        <v>2728420</v>
      </c>
      <c r="I8">
        <v>2510000</v>
      </c>
      <c r="J8">
        <v>1571103</v>
      </c>
      <c r="K8">
        <v>1571103</v>
      </c>
      <c r="L8">
        <v>2722186</v>
      </c>
      <c r="M8">
        <f>M9+M6</f>
        <v>100867192.19600001</v>
      </c>
      <c r="N8" s="1" t="s">
        <v>10</v>
      </c>
      <c r="O8" s="2">
        <f t="shared" si="0"/>
        <v>2.5953899806321914</v>
      </c>
      <c r="P8" s="2">
        <f t="shared" si="1"/>
        <v>7.517220252613206</v>
      </c>
      <c r="Q8" s="2">
        <f t="shared" si="2"/>
        <v>2.7049627739198616</v>
      </c>
      <c r="R8" s="2">
        <f t="shared" si="3"/>
        <v>1.5575956520600993</v>
      </c>
      <c r="S8" s="2">
        <f t="shared" si="4"/>
        <v>2.698782369901193</v>
      </c>
      <c r="T8" s="1" t="s">
        <v>10</v>
      </c>
      <c r="U8">
        <f>U9+U6</f>
        <v>577476</v>
      </c>
      <c r="V8" s="3">
        <f t="shared" si="5"/>
        <v>4.533343377040778</v>
      </c>
      <c r="W8" s="3">
        <f t="shared" si="6"/>
        <v>13.130258227181736</v>
      </c>
      <c r="X8" s="3">
        <f t="shared" si="7"/>
        <v>4.724733149083252</v>
      </c>
      <c r="Y8" s="3">
        <f t="shared" si="8"/>
        <v>2.7206377407892277</v>
      </c>
      <c r="Z8" s="3">
        <f t="shared" si="9"/>
        <v>4.713937895254522</v>
      </c>
      <c r="AA8" s="3"/>
    </row>
    <row r="9" spans="1:27" ht="12.75">
      <c r="A9" s="1" t="s">
        <v>11</v>
      </c>
      <c r="B9" s="1" t="s">
        <v>21</v>
      </c>
      <c r="D9">
        <v>2047739</v>
      </c>
      <c r="F9">
        <v>7173858</v>
      </c>
      <c r="H9">
        <v>2486548</v>
      </c>
      <c r="J9">
        <v>1327014</v>
      </c>
      <c r="L9">
        <v>2694202</v>
      </c>
      <c r="M9">
        <v>92143519.738</v>
      </c>
      <c r="N9" s="1" t="s">
        <v>11</v>
      </c>
      <c r="O9" s="2">
        <f t="shared" si="0"/>
        <v>2.2223364223794806</v>
      </c>
      <c r="P9" s="2">
        <f t="shared" si="1"/>
        <v>7.785526340211529</v>
      </c>
      <c r="Q9" s="2">
        <f t="shared" si="2"/>
        <v>2.698559819583869</v>
      </c>
      <c r="R9" s="2">
        <f t="shared" si="3"/>
        <v>1.4401598764332195</v>
      </c>
      <c r="S9" s="2">
        <f t="shared" si="4"/>
        <v>2.923919129267764</v>
      </c>
      <c r="T9" s="1" t="s">
        <v>11</v>
      </c>
      <c r="U9">
        <v>487969</v>
      </c>
      <c r="V9" s="3">
        <f t="shared" si="5"/>
        <v>4.196453053370194</v>
      </c>
      <c r="W9" s="3">
        <f t="shared" si="6"/>
        <v>14.701462592910616</v>
      </c>
      <c r="X9" s="3">
        <f t="shared" si="7"/>
        <v>5.0957089487242015</v>
      </c>
      <c r="Y9" s="3">
        <f t="shared" si="8"/>
        <v>2.7194637364258796</v>
      </c>
      <c r="Z9" s="3">
        <f t="shared" si="9"/>
        <v>5.521256473259572</v>
      </c>
      <c r="AA9" s="3"/>
    </row>
    <row r="10" spans="1:27" ht="12.75">
      <c r="A10" s="1" t="s">
        <v>12</v>
      </c>
      <c r="B10" s="1" t="s">
        <v>22</v>
      </c>
      <c r="D10">
        <v>26521947</v>
      </c>
      <c r="E10">
        <v>6626078</v>
      </c>
      <c r="F10">
        <v>3849288</v>
      </c>
      <c r="G10">
        <v>2634461</v>
      </c>
      <c r="H10">
        <v>5733146</v>
      </c>
      <c r="I10">
        <v>3548590</v>
      </c>
      <c r="J10">
        <v>661703</v>
      </c>
      <c r="K10">
        <v>512605</v>
      </c>
      <c r="L10">
        <v>2071357</v>
      </c>
      <c r="M10">
        <v>304099279.284</v>
      </c>
      <c r="N10" s="1" t="s">
        <v>12</v>
      </c>
      <c r="O10" s="2">
        <f t="shared" si="0"/>
        <v>8.721476440998405</v>
      </c>
      <c r="P10" s="2">
        <f t="shared" si="1"/>
        <v>1.265799777317173</v>
      </c>
      <c r="Q10" s="2">
        <f t="shared" si="2"/>
        <v>1.8852875986745707</v>
      </c>
      <c r="R10" s="2">
        <f t="shared" si="3"/>
        <v>0.21759439928893484</v>
      </c>
      <c r="S10" s="2">
        <f t="shared" si="4"/>
        <v>0.6811449882015499</v>
      </c>
      <c r="T10" s="1" t="s">
        <v>12</v>
      </c>
      <c r="U10">
        <v>184224</v>
      </c>
      <c r="V10" s="3">
        <f t="shared" si="5"/>
        <v>143.96575364773318</v>
      </c>
      <c r="W10" s="3">
        <f t="shared" si="6"/>
        <v>20.89460656591975</v>
      </c>
      <c r="X10" s="3">
        <f t="shared" si="7"/>
        <v>31.120516327948586</v>
      </c>
      <c r="Y10" s="3">
        <f t="shared" si="8"/>
        <v>3.591839282612472</v>
      </c>
      <c r="Z10" s="3">
        <f t="shared" si="9"/>
        <v>11.243687033177002</v>
      </c>
      <c r="AA10" s="3"/>
    </row>
    <row r="11" spans="1:27" ht="12.75">
      <c r="A11" s="1" t="s">
        <v>30</v>
      </c>
      <c r="B11" s="1" t="s">
        <v>31</v>
      </c>
      <c r="C11">
        <v>17969796</v>
      </c>
      <c r="D11">
        <v>20849934</v>
      </c>
      <c r="L11">
        <v>998123</v>
      </c>
      <c r="M11">
        <v>172315979</v>
      </c>
      <c r="N11" s="1" t="s">
        <v>30</v>
      </c>
      <c r="O11" s="2">
        <f t="shared" si="0"/>
        <v>12.099826215188088</v>
      </c>
      <c r="P11" s="2">
        <f t="shared" si="1"/>
        <v>0</v>
      </c>
      <c r="Q11" s="2">
        <f t="shared" si="2"/>
        <v>0</v>
      </c>
      <c r="R11" s="2">
        <f t="shared" si="3"/>
        <v>0</v>
      </c>
      <c r="S11" s="2">
        <f t="shared" si="4"/>
        <v>0.5792399554541602</v>
      </c>
      <c r="T11" s="1" t="s">
        <v>30</v>
      </c>
      <c r="U11">
        <v>42927</v>
      </c>
      <c r="V11" s="3">
        <f t="shared" si="5"/>
        <v>485.7067579844853</v>
      </c>
      <c r="W11" s="3">
        <f t="shared" si="6"/>
        <v>0</v>
      </c>
      <c r="X11" s="3">
        <f t="shared" si="7"/>
        <v>0</v>
      </c>
      <c r="Y11" s="3">
        <f t="shared" si="8"/>
        <v>0</v>
      </c>
      <c r="Z11" s="3">
        <f t="shared" si="9"/>
        <v>23.251636499173014</v>
      </c>
      <c r="AA11" s="3"/>
    </row>
    <row r="12" spans="1:27" ht="12.75">
      <c r="A12" s="1" t="s">
        <v>13</v>
      </c>
      <c r="B12" s="1" t="s">
        <v>23</v>
      </c>
      <c r="D12">
        <v>6097470</v>
      </c>
      <c r="F12">
        <v>1607868</v>
      </c>
      <c r="H12">
        <v>1298561</v>
      </c>
      <c r="J12">
        <v>248733</v>
      </c>
      <c r="L12">
        <v>403607</v>
      </c>
      <c r="M12">
        <v>153675685.922</v>
      </c>
      <c r="N12" s="1" t="s">
        <v>13</v>
      </c>
      <c r="O12" s="2">
        <f t="shared" si="0"/>
        <v>3.9677519338321656</v>
      </c>
      <c r="P12" s="2">
        <f t="shared" si="1"/>
        <v>1.0462735144817206</v>
      </c>
      <c r="Q12" s="2">
        <f t="shared" si="2"/>
        <v>0.8450009461217572</v>
      </c>
      <c r="R12" s="2">
        <f t="shared" si="3"/>
        <v>0.1618557929367223</v>
      </c>
      <c r="S12" s="2">
        <f t="shared" si="4"/>
        <v>0.2626355611029163</v>
      </c>
      <c r="T12" s="1" t="s">
        <v>13</v>
      </c>
      <c r="U12">
        <v>55531</v>
      </c>
      <c r="V12" s="3">
        <f t="shared" si="5"/>
        <v>109.80299292287191</v>
      </c>
      <c r="W12" s="3">
        <f t="shared" si="6"/>
        <v>28.95442185445967</v>
      </c>
      <c r="X12" s="3">
        <f t="shared" si="7"/>
        <v>23.38443391979255</v>
      </c>
      <c r="Y12" s="3">
        <f t="shared" si="8"/>
        <v>4.479173794817309</v>
      </c>
      <c r="Z12" s="3">
        <f t="shared" si="9"/>
        <v>7.268138517224613</v>
      </c>
      <c r="AA12" s="3"/>
    </row>
    <row r="13" spans="1:27" ht="12.75">
      <c r="A13" s="1" t="s">
        <v>14</v>
      </c>
      <c r="B13" s="1" t="s">
        <v>24</v>
      </c>
      <c r="D13">
        <v>32255629</v>
      </c>
      <c r="F13">
        <v>9879095</v>
      </c>
      <c r="H13">
        <v>4888885</v>
      </c>
      <c r="J13">
        <v>741004</v>
      </c>
      <c r="L13">
        <v>3376363</v>
      </c>
      <c r="M13">
        <v>470240805.826</v>
      </c>
      <c r="N13" s="1" t="s">
        <v>14</v>
      </c>
      <c r="O13" s="2">
        <f t="shared" si="0"/>
        <v>6.859385361791706</v>
      </c>
      <c r="P13" s="2">
        <f t="shared" si="1"/>
        <v>2.1008587254878712</v>
      </c>
      <c r="Q13" s="2">
        <f t="shared" si="2"/>
        <v>1.039655627378497</v>
      </c>
      <c r="R13" s="2">
        <f t="shared" si="3"/>
        <v>0.1575796891336114</v>
      </c>
      <c r="S13" s="2">
        <f t="shared" si="4"/>
        <v>0.7180072333512743</v>
      </c>
      <c r="T13" s="1" t="s">
        <v>14</v>
      </c>
      <c r="U13">
        <v>276437</v>
      </c>
      <c r="V13" s="3">
        <f t="shared" si="5"/>
        <v>116.68347218353549</v>
      </c>
      <c r="W13" s="3">
        <f t="shared" si="6"/>
        <v>35.73723850280534</v>
      </c>
      <c r="X13" s="3">
        <f t="shared" si="7"/>
        <v>17.685349645669717</v>
      </c>
      <c r="Y13" s="3">
        <f t="shared" si="8"/>
        <v>2.6805528927024964</v>
      </c>
      <c r="Z13" s="3">
        <f t="shared" si="9"/>
        <v>12.213860662646463</v>
      </c>
      <c r="AA13" s="3"/>
    </row>
    <row r="16" spans="1:11" ht="12.75">
      <c r="A16" t="s">
        <v>33</v>
      </c>
      <c r="D16" t="s">
        <v>42</v>
      </c>
      <c r="E16" t="s">
        <v>34</v>
      </c>
      <c r="F16" t="s">
        <v>42</v>
      </c>
      <c r="G16" t="s">
        <v>34</v>
      </c>
      <c r="H16" t="s">
        <v>42</v>
      </c>
      <c r="I16" t="s">
        <v>34</v>
      </c>
      <c r="J16" t="s">
        <v>42</v>
      </c>
      <c r="K16" t="s">
        <v>34</v>
      </c>
    </row>
    <row r="17" spans="4:11" ht="12.75">
      <c r="D17" t="s">
        <v>1</v>
      </c>
      <c r="E17" t="s">
        <v>1</v>
      </c>
      <c r="F17" t="s">
        <v>2</v>
      </c>
      <c r="G17" t="s">
        <v>2</v>
      </c>
      <c r="H17" t="s">
        <v>3</v>
      </c>
      <c r="I17" t="s">
        <v>3</v>
      </c>
      <c r="J17" t="s">
        <v>4</v>
      </c>
      <c r="K17" t="s">
        <v>4</v>
      </c>
    </row>
    <row r="18" spans="12:14" ht="12.75">
      <c r="L18" t="s">
        <v>40</v>
      </c>
      <c r="M18" t="s">
        <v>41</v>
      </c>
      <c r="N18" t="s">
        <v>43</v>
      </c>
    </row>
    <row r="19" spans="4:14" ht="12.75">
      <c r="D19" t="s">
        <v>37</v>
      </c>
      <c r="L19" t="s">
        <v>25</v>
      </c>
      <c r="M19" t="s">
        <v>25</v>
      </c>
      <c r="N19" s="6"/>
    </row>
    <row r="20" spans="2:27" ht="12.75">
      <c r="B20" s="1" t="s">
        <v>5</v>
      </c>
      <c r="D20">
        <f>D7-E7</f>
        <v>18591659</v>
      </c>
      <c r="E20">
        <v>2203661</v>
      </c>
      <c r="F20">
        <f>F3-G3</f>
        <v>965942</v>
      </c>
      <c r="G20">
        <v>2694499</v>
      </c>
      <c r="H20">
        <f>H3-I3</f>
        <v>2035862</v>
      </c>
      <c r="I20">
        <v>1733469</v>
      </c>
      <c r="J20">
        <f>J3-K3</f>
        <v>136272</v>
      </c>
      <c r="K20">
        <v>436961</v>
      </c>
      <c r="L20">
        <v>82591185</v>
      </c>
      <c r="M20">
        <v>559599591.133</v>
      </c>
      <c r="N20" s="3">
        <f>+M20-L20</f>
        <v>477008406.133</v>
      </c>
      <c r="O20" s="2">
        <v>7.680335311357502</v>
      </c>
      <c r="P20" s="2">
        <v>0.6541178832151833</v>
      </c>
      <c r="Q20" s="2">
        <v>0.6735764392479949</v>
      </c>
      <c r="R20" s="2">
        <v>0.10243627927593672</v>
      </c>
      <c r="S20" s="2">
        <v>0.7621733588769384</v>
      </c>
      <c r="T20" s="1" t="s">
        <v>5</v>
      </c>
      <c r="U20">
        <v>156879</v>
      </c>
      <c r="V20" s="3">
        <v>273.9635324039546</v>
      </c>
      <c r="W20" s="3">
        <v>23.332893503910658</v>
      </c>
      <c r="X20" s="3">
        <v>24.026995327609175</v>
      </c>
      <c r="Y20" s="3">
        <v>3.6539817311431104</v>
      </c>
      <c r="Z20" s="3">
        <v>27.187316339344335</v>
      </c>
      <c r="AA20" s="3"/>
    </row>
    <row r="21" spans="2:27" ht="12.75">
      <c r="B21" s="1" t="s">
        <v>10</v>
      </c>
      <c r="D21">
        <f>D8-E8</f>
        <v>638130</v>
      </c>
      <c r="E21">
        <v>1979767</v>
      </c>
      <c r="F21">
        <f>F8-G8</f>
        <v>137107</v>
      </c>
      <c r="G21">
        <v>7445302</v>
      </c>
      <c r="H21">
        <f>H8-I8</f>
        <v>218420</v>
      </c>
      <c r="I21">
        <v>2510000</v>
      </c>
      <c r="J21">
        <f>J8-K8</f>
        <v>0</v>
      </c>
      <c r="K21">
        <v>1571103</v>
      </c>
      <c r="L21">
        <v>91107130</v>
      </c>
      <c r="M21">
        <v>100867192.19600001</v>
      </c>
      <c r="N21" s="3">
        <f>+M21-L21</f>
        <v>9760062.19600001</v>
      </c>
      <c r="O21" s="2">
        <v>2.5953899806321914</v>
      </c>
      <c r="P21" s="2">
        <v>7.517220252613206</v>
      </c>
      <c r="Q21" s="2">
        <v>2.7049627739198616</v>
      </c>
      <c r="R21" s="2">
        <v>1.5575956520600993</v>
      </c>
      <c r="S21" s="2">
        <v>2.698782369901193</v>
      </c>
      <c r="T21" s="1" t="s">
        <v>10</v>
      </c>
      <c r="U21">
        <v>577476</v>
      </c>
      <c r="V21" s="3">
        <v>4.533343377040778</v>
      </c>
      <c r="W21" s="3">
        <v>13.130258227181736</v>
      </c>
      <c r="X21" s="3">
        <v>4.724733149083252</v>
      </c>
      <c r="Y21" s="3">
        <v>2.7206377407892277</v>
      </c>
      <c r="Z21" s="3">
        <v>4.713937895254522</v>
      </c>
      <c r="AA21" s="3"/>
    </row>
    <row r="22" spans="2:27" ht="12.75">
      <c r="B22" s="1" t="s">
        <v>12</v>
      </c>
      <c r="D22">
        <f>D10-E10</f>
        <v>19895869</v>
      </c>
      <c r="E22">
        <v>6626078</v>
      </c>
      <c r="F22">
        <f>F10-G10</f>
        <v>1214827</v>
      </c>
      <c r="G22">
        <v>2634461</v>
      </c>
      <c r="H22">
        <f>H10-I10</f>
        <v>2184556</v>
      </c>
      <c r="I22">
        <v>3548590</v>
      </c>
      <c r="J22">
        <f>J10-K10</f>
        <v>149098</v>
      </c>
      <c r="K22">
        <v>512605</v>
      </c>
      <c r="L22">
        <v>97573725</v>
      </c>
      <c r="M22">
        <v>304099279.284</v>
      </c>
      <c r="N22" s="3">
        <f>+M22-L22</f>
        <v>206525554.28399998</v>
      </c>
      <c r="O22" s="2">
        <v>8.721476440998405</v>
      </c>
      <c r="P22" s="2">
        <v>1.265799777317173</v>
      </c>
      <c r="Q22" s="2">
        <v>1.8852875986745707</v>
      </c>
      <c r="R22" s="2">
        <v>0.21759439928893484</v>
      </c>
      <c r="S22" s="2">
        <v>0.6811449882015499</v>
      </c>
      <c r="T22" s="1" t="s">
        <v>12</v>
      </c>
      <c r="U22">
        <v>184224</v>
      </c>
      <c r="V22" s="3">
        <v>143.96575364773318</v>
      </c>
      <c r="W22" s="3">
        <v>20.89460656591975</v>
      </c>
      <c r="X22" s="3">
        <v>31.120516327948586</v>
      </c>
      <c r="Y22" s="3">
        <v>3.591839282612472</v>
      </c>
      <c r="Z22" s="3">
        <v>11.243687033177002</v>
      </c>
      <c r="AA22" s="3"/>
    </row>
    <row r="23" spans="4:14" ht="12.75">
      <c r="D23" t="s">
        <v>38</v>
      </c>
      <c r="N23" s="6"/>
    </row>
    <row r="24" spans="2:12" ht="12.75">
      <c r="B24" s="1" t="s">
        <v>5</v>
      </c>
      <c r="C24" s="5" t="s">
        <v>35</v>
      </c>
      <c r="D24" s="4">
        <f>+D20/N20</f>
        <v>0.03897553745586666</v>
      </c>
      <c r="E24" s="4">
        <f>+E20/L20</f>
        <v>0.02668155203245964</v>
      </c>
      <c r="F24" s="4">
        <f>+F20/N20</f>
        <v>0.0020249999530001467</v>
      </c>
      <c r="G24" s="4">
        <f>+G20/L20</f>
        <v>0.03262453493069509</v>
      </c>
      <c r="H24" s="4">
        <f>+H20/N20</f>
        <v>0.004267979293078451</v>
      </c>
      <c r="I24" s="4">
        <f>+(I20+J20)/M20</f>
        <v>0.0033412122339374953</v>
      </c>
      <c r="J24" s="4">
        <f>+J20/N20</f>
        <v>0.0002856805000665009</v>
      </c>
      <c r="K24" s="4">
        <f>+K20/L20</f>
        <v>0.005290649359250627</v>
      </c>
      <c r="L24" s="6"/>
    </row>
    <row r="25" spans="2:12" ht="12.75">
      <c r="B25" s="1" t="s">
        <v>10</v>
      </c>
      <c r="D25" s="4">
        <f>+D21/N21</f>
        <v>0.06538175548323108</v>
      </c>
      <c r="E25" s="4">
        <f>+E21/L21</f>
        <v>0.021730099499347635</v>
      </c>
      <c r="F25" s="4">
        <f>+F21/N21</f>
        <v>0.014047758840736783</v>
      </c>
      <c r="G25" s="4">
        <f>+G21/L21</f>
        <v>0.08172030004676911</v>
      </c>
      <c r="H25" s="4">
        <f>+H21/N21</f>
        <v>0.02237895574984303</v>
      </c>
      <c r="I25" s="4">
        <f>+(I21+J21)/M21</f>
        <v>0.024884206106606948</v>
      </c>
      <c r="J25" s="4">
        <f>+J21/N21</f>
        <v>0</v>
      </c>
      <c r="K25" s="4">
        <f>+K21/L21</f>
        <v>0.01724456691808863</v>
      </c>
      <c r="L25" s="6"/>
    </row>
    <row r="26" spans="2:12" ht="12.75">
      <c r="B26" s="1" t="s">
        <v>12</v>
      </c>
      <c r="D26" s="4">
        <f>+D22/N22</f>
        <v>0.09633611234685538</v>
      </c>
      <c r="E26" s="4">
        <f>+E22/L22</f>
        <v>0.0679084251421169</v>
      </c>
      <c r="F26" s="4">
        <f>+F22/N22</f>
        <v>0.0058822115462256646</v>
      </c>
      <c r="G26" s="4">
        <f>+G22/L22</f>
        <v>0.02699969689586003</v>
      </c>
      <c r="H26" s="4">
        <f>+H22/N22</f>
        <v>0.01057765470027959</v>
      </c>
      <c r="I26" s="4">
        <f>+(I22+J22)/M22</f>
        <v>0.012159476368066986</v>
      </c>
      <c r="J26" s="4">
        <f>+J22/N22</f>
        <v>0.0007219348739525498</v>
      </c>
      <c r="K26" s="4">
        <f>+K22/L22</f>
        <v>0.005253514714130264</v>
      </c>
      <c r="L26" s="6"/>
    </row>
    <row r="27" ht="12.75">
      <c r="D27" t="s">
        <v>39</v>
      </c>
    </row>
    <row r="28" spans="2:13" ht="12.75">
      <c r="B28" s="1" t="s">
        <v>5</v>
      </c>
      <c r="C28" s="5" t="s">
        <v>36</v>
      </c>
      <c r="D28" s="7">
        <f>+D20/M28</f>
        <v>118.50954557333996</v>
      </c>
      <c r="E28" s="7">
        <f>+E20/M28</f>
        <v>14.046883266721485</v>
      </c>
      <c r="F28" s="7">
        <f>+F20/M28</f>
        <v>6.157242205776426</v>
      </c>
      <c r="G28" s="7">
        <f>+G20/M28</f>
        <v>17.17565129813423</v>
      </c>
      <c r="H28" s="7">
        <f>+H20/M28</f>
        <v>12.977275479828403</v>
      </c>
      <c r="I28" s="7">
        <f>+I20/M28</f>
        <v>11.049719847780773</v>
      </c>
      <c r="J28" s="7">
        <f>+J20/M28</f>
        <v>0.8686439867668713</v>
      </c>
      <c r="K28" s="7">
        <f>+K20/M28</f>
        <v>2.785337744376239</v>
      </c>
      <c r="L28" s="3"/>
      <c r="M28">
        <v>156879</v>
      </c>
    </row>
    <row r="29" spans="2:13" ht="12.75">
      <c r="B29" s="1" t="s">
        <v>10</v>
      </c>
      <c r="D29" s="7">
        <f>+D21/M29</f>
        <v>1.105032936433722</v>
      </c>
      <c r="E29" s="7">
        <f>+E21/M29</f>
        <v>3.4283104406070555</v>
      </c>
      <c r="F29" s="7">
        <f>+F21/M29</f>
        <v>0.23742458561048424</v>
      </c>
      <c r="G29" s="7">
        <f>+G21/M29</f>
        <v>12.89283364157125</v>
      </c>
      <c r="H29" s="7">
        <f>+H21/M29</f>
        <v>0.3782321689559393</v>
      </c>
      <c r="I29" s="7">
        <f>+I21/M29</f>
        <v>4.3465009801273125</v>
      </c>
      <c r="J29" s="7">
        <f>+J21/M29</f>
        <v>0</v>
      </c>
      <c r="K29" s="7">
        <f>+K21/M29</f>
        <v>2.7206377407892277</v>
      </c>
      <c r="L29" s="3"/>
      <c r="M29" s="6">
        <v>577476</v>
      </c>
    </row>
    <row r="30" spans="2:13" ht="12.75">
      <c r="B30" s="1" t="s">
        <v>12</v>
      </c>
      <c r="D30" s="7">
        <f>+D22/M30</f>
        <v>107.99824669966996</v>
      </c>
      <c r="E30" s="7">
        <f>+E22/M30</f>
        <v>35.967506948063225</v>
      </c>
      <c r="F30" s="7">
        <f>+F22/M30</f>
        <v>6.594292817439639</v>
      </c>
      <c r="G30" s="7">
        <f>+G22/M30</f>
        <v>14.30031374848011</v>
      </c>
      <c r="H30" s="7">
        <f>+H22/M30</f>
        <v>11.858150946673614</v>
      </c>
      <c r="I30" s="7">
        <f>+I22/M30</f>
        <v>19.262365381274968</v>
      </c>
      <c r="J30" s="7">
        <f>+J22/M30</f>
        <v>0.80932994615251</v>
      </c>
      <c r="K30" s="7">
        <f>+K22/M30</f>
        <v>2.782509336459962</v>
      </c>
      <c r="L30" s="3"/>
      <c r="M30">
        <v>184224</v>
      </c>
    </row>
    <row r="32" spans="2:11" ht="12.75">
      <c r="B32" s="1" t="s">
        <v>5</v>
      </c>
      <c r="D32" s="3">
        <f>D20/10000</f>
        <v>1859.1659</v>
      </c>
      <c r="E32" s="3">
        <f aca="true" t="shared" si="10" ref="E32:K32">E20/10000</f>
        <v>220.3661</v>
      </c>
      <c r="F32" s="3">
        <f t="shared" si="10"/>
        <v>96.5942</v>
      </c>
      <c r="G32" s="3">
        <f t="shared" si="10"/>
        <v>269.4499</v>
      </c>
      <c r="H32" s="3">
        <f t="shared" si="10"/>
        <v>203.5862</v>
      </c>
      <c r="I32" s="3">
        <f t="shared" si="10"/>
        <v>173.3469</v>
      </c>
      <c r="J32" s="3">
        <f t="shared" si="10"/>
        <v>13.6272</v>
      </c>
      <c r="K32" s="3">
        <f t="shared" si="10"/>
        <v>43.6961</v>
      </c>
    </row>
    <row r="33" spans="2:11" ht="12.75">
      <c r="B33" s="1" t="s">
        <v>10</v>
      </c>
      <c r="D33" s="3">
        <f aca="true" t="shared" si="11" ref="D33:K34">D21/10000</f>
        <v>63.813</v>
      </c>
      <c r="E33" s="3">
        <f t="shared" si="11"/>
        <v>197.9767</v>
      </c>
      <c r="F33" s="3">
        <f t="shared" si="11"/>
        <v>13.7107</v>
      </c>
      <c r="G33" s="3">
        <f t="shared" si="11"/>
        <v>744.5302</v>
      </c>
      <c r="H33" s="3">
        <f t="shared" si="11"/>
        <v>21.842</v>
      </c>
      <c r="I33" s="3">
        <f t="shared" si="11"/>
        <v>251</v>
      </c>
      <c r="J33" s="3">
        <f t="shared" si="11"/>
        <v>0</v>
      </c>
      <c r="K33" s="3">
        <f t="shared" si="11"/>
        <v>157.1103</v>
      </c>
    </row>
    <row r="34" spans="2:11" ht="12.75">
      <c r="B34" s="1" t="s">
        <v>12</v>
      </c>
      <c r="D34" s="3">
        <f t="shared" si="11"/>
        <v>1989.5869</v>
      </c>
      <c r="E34" s="3">
        <f t="shared" si="11"/>
        <v>662.6078</v>
      </c>
      <c r="F34" s="3">
        <f t="shared" si="11"/>
        <v>121.4827</v>
      </c>
      <c r="G34" s="3">
        <f t="shared" si="11"/>
        <v>263.4461</v>
      </c>
      <c r="H34" s="3">
        <f t="shared" si="11"/>
        <v>218.4556</v>
      </c>
      <c r="I34" s="3">
        <f t="shared" si="11"/>
        <v>354.859</v>
      </c>
      <c r="J34" s="3">
        <f t="shared" si="11"/>
        <v>14.9098</v>
      </c>
      <c r="K34" s="3">
        <f t="shared" si="11"/>
        <v>51.2605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Hvidberg</dc:creator>
  <cp:keywords/>
  <dc:description/>
  <cp:lastModifiedBy>Lisbeth_peter</cp:lastModifiedBy>
  <cp:lastPrinted>2000-10-18T14:12:26Z</cp:lastPrinted>
  <dcterms:created xsi:type="dcterms:W3CDTF">2000-09-25T12:53:01Z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