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375" windowHeight="6090" activeTab="0"/>
  </bookViews>
  <sheets>
    <sheet name="Fig_1.7.15" sheetId="1" r:id="rId1"/>
  </sheets>
  <externalReferences>
    <externalReference r:id="rId4"/>
  </externalReferences>
  <definedNames>
    <definedName name="hj" hidden="1">#REF!</definedName>
  </definedNames>
  <calcPr fullCalcOnLoad="1"/>
</workbook>
</file>

<file path=xl/sharedStrings.xml><?xml version="1.0" encoding="utf-8"?>
<sst xmlns="http://schemas.openxmlformats.org/spreadsheetml/2006/main" count="21" uniqueCount="21">
  <si>
    <t>Figur 1.7XX. Fremskrivning af transportens NOX udslip med vedtagne tiltag, set i forhold til gældende danske mål samt OECD’s EST pejlemærke (OECD 2000). Fremskrivningen er ba-seret på prognose for transportsektorens energiforbrug (Energistyrelsen 2001; Ve</t>
  </si>
  <si>
    <t>Passagertog</t>
  </si>
  <si>
    <t>Godstog</t>
  </si>
  <si>
    <t>Småbåde</t>
  </si>
  <si>
    <t>Færger</t>
  </si>
  <si>
    <t>Fragtskibe</t>
  </si>
  <si>
    <t>Nat. fly</t>
  </si>
  <si>
    <t>Personbiler</t>
  </si>
  <si>
    <t>Varebiler</t>
  </si>
  <si>
    <t>Lastbiler</t>
  </si>
  <si>
    <t>Rutebusser</t>
  </si>
  <si>
    <t>2-hjulere</t>
  </si>
  <si>
    <t>Total</t>
  </si>
  <si>
    <t>Person</t>
  </si>
  <si>
    <t>Gods</t>
  </si>
  <si>
    <t>Total check</t>
  </si>
  <si>
    <t>Index ift 1988</t>
  </si>
  <si>
    <t>Index</t>
  </si>
  <si>
    <t>Mål 2000</t>
  </si>
  <si>
    <t>Mål 2010</t>
  </si>
  <si>
    <t>OECD EST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</si>
</sst>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 * #,##0_ ;_ * \-#,##0_ ;_ * &quot;-&quot;??_ ;_ @_ "/>
    <numFmt numFmtId="178" formatCode="_ * #,##0.00_ ;_ * \-#,##0.00_ ;_ * &quot;-&quot;??_ ;_ @_ "/>
    <numFmt numFmtId="179" formatCode="_(* #,##0.0_);_(* \(#,##0.0\);_(* &quot;-&quot;??_);_(@_)"/>
    <numFmt numFmtId="180" formatCode="#,##0.0"/>
    <numFmt numFmtId="181" formatCode="#,##0.000"/>
    <numFmt numFmtId="182" formatCode="_ * #,##0.0_ ;_ * \-#,##0.0_ ;_ * &quot;-&quot;??_ ;_ @_ "/>
    <numFmt numFmtId="183" formatCode="&quot;kr&quot;\ #,##0;&quot;kr&quot;\ \-#,##0"/>
    <numFmt numFmtId="184" formatCode="&quot;kr&quot;\ #,##0;[Red]&quot;kr&quot;\ \-#,##0"/>
    <numFmt numFmtId="185" formatCode="&quot;kr&quot;\ #,##0.00;&quot;kr&quot;\ \-#,##0.00"/>
    <numFmt numFmtId="186" formatCode="&quot;kr&quot;\ #,##0.00;[Red]&quot;kr&quot;\ \-#,##0.00"/>
    <numFmt numFmtId="187" formatCode="_ &quot;kr&quot;\ * #,##0_ ;_ &quot;kr&quot;\ * \-#,##0_ ;_ &quot;kr&quot;\ * &quot;-&quot;_ ;_ @_ "/>
    <numFmt numFmtId="188" formatCode="_ * #,##0_ ;_ * \-#,##0_ ;_ * &quot;-&quot;_ ;_ @_ "/>
    <numFmt numFmtId="189" formatCode="_ &quot;kr&quot;\ * #,##0.00_ ;_ &quot;kr&quot;\ * \-#,##0.00_ ;_ &quot;kr&quot;\ * &quot;-&quot;??_ ;_ @_ "/>
    <numFmt numFmtId="190" formatCode="General_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%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mmm/yyyy"/>
    <numFmt numFmtId="201" formatCode="_(* #,##0.0_);_(* \(#,##0.0\);_(* &quot;-&quot;?_);_(@_)"/>
    <numFmt numFmtId="202" formatCode="_(* #,##0.00_);_(* \(#,##0.00\);_(* &quot;-&quot;?_);_(@_)"/>
    <numFmt numFmtId="203" formatCode="_(* #,##0_);_(* \(#,##0\);_(* &quot;-&quot;??_);_(@_)"/>
    <numFmt numFmtId="204" formatCode="_(* #,##0.000_);_(* \(#,##0.000\);_(* &quot;-&quot;???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0.000%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&quot;£&quot;#,##0;&quot;£&quot;\-#,##0"/>
    <numFmt numFmtId="213" formatCode="&quot;£&quot;#,##0;[Red]&quot;£&quot;\-#,##0"/>
    <numFmt numFmtId="214" formatCode="&quot;£&quot;#,##0.00;&quot;£&quot;\-#,##0.00"/>
    <numFmt numFmtId="215" formatCode="&quot;£&quot;#,##0.00;[Red]&quot;£&quot;\-#,##0.00"/>
    <numFmt numFmtId="216" formatCode="_ &quot;£&quot;* #,##0_ ;_ &quot;£&quot;* \-#,##0_ ;_ &quot;£&quot;* &quot;-&quot;_ ;_ @_ "/>
    <numFmt numFmtId="217" formatCode="_ &quot;£&quot;* #,##0.00_ ;_ &quot;£&quot;* \-#,##0.00_ ;_ &quot;£&quot;* &quot;-&quot;??_ ;_ @_ "/>
    <numFmt numFmtId="218" formatCode="#,##0\ &quot;F&quot;;\-#,##0\ &quot;F&quot;"/>
    <numFmt numFmtId="219" formatCode="#,##0\ &quot;F&quot;;[Red]\-#,##0\ &quot;F&quot;"/>
    <numFmt numFmtId="220" formatCode="#,##0.00\ &quot;F&quot;;\-#,##0.00\ &quot;F&quot;"/>
    <numFmt numFmtId="221" formatCode="#,##0.00\ &quot;F&quot;;[Red]\-#,##0.00\ &quot;F&quot;"/>
    <numFmt numFmtId="222" formatCode="_-* #,##0\ &quot;F&quot;_-;\-* #,##0\ &quot;F&quot;_-;_-* &quot;-&quot;\ &quot;F&quot;_-;_-@_-"/>
    <numFmt numFmtId="223" formatCode="_-* #,##0\ _F_-;\-* #,##0\ _F_-;_-* &quot;-&quot;\ _F_-;_-@_-"/>
    <numFmt numFmtId="224" formatCode="_-* #,##0.00\ &quot;F&quot;_-;\-* #,##0.00\ &quot;F&quot;_-;_-* &quot;-&quot;??\ &quot;F&quot;_-;_-@_-"/>
    <numFmt numFmtId="225" formatCode="_-* #,##0.00\ _F_-;\-* #,##0.00\ _F_-;_-* &quot;-&quot;??\ _F_-;_-@_-"/>
    <numFmt numFmtId="226" formatCode="###\ ###\ ##0;[Red]\-#\ ##0;&quot;-&quot;"/>
    <numFmt numFmtId="227" formatCode="0.0000%"/>
    <numFmt numFmtId="228" formatCode="#,##0.0000"/>
    <numFmt numFmtId="229" formatCode="_(&quot;kr&quot;\ * #,##0.0_);_(&quot;kr&quot;\ * \(#,##0.0\);_(&quot;kr&quot;\ * &quot;-&quot;??_);_(@_)"/>
    <numFmt numFmtId="230" formatCode="_(&quot;kr&quot;\ * #,##0_);_(&quot;kr&quot;\ * \(#,##0\);_(&quot;kr&quot;\ * &quot;-&quot;??_);_(@_)"/>
    <numFmt numFmtId="231" formatCode="&quot;kr&quot;\ #,##0.00_);[Red]\-\ &quot;kr&quot;\ #,##0.00"/>
    <numFmt numFmtId="232" formatCode="&quot;kr&quot;\ #,##0.0_);[Red]\-\ &quot;kr&quot;\ #,##0.0"/>
    <numFmt numFmtId="233" formatCode="&quot;kr&quot;\ #,##0_);[Red]\-\ &quot;kr&quot;\ #,##0"/>
    <numFmt numFmtId="234" formatCode="&quot;kr&quot;\ #,##0.000_);[Red]\-\ &quot;kr&quot;\ #,##0.000"/>
    <numFmt numFmtId="235" formatCode="&quot;kr&quot;\ #,##0.0000_);[Red]\-\ &quot;kr&quot;\ #,##0.0000"/>
    <numFmt numFmtId="236" formatCode="_(* #,##0.000_);_(* \(#,##0.000\);_(* &quot;-&quot;??_);_(@_)"/>
    <numFmt numFmtId="237" formatCode="_(* #,##0.0000_);_(* \(#,##0.0000\);_(* &quot;-&quot;???_);_(@_)"/>
    <numFmt numFmtId="238" formatCode="_(* #,##0.00000_);_(* \(#,##0.00000\);_(* &quot;-&quot;???_);_(@_)"/>
    <numFmt numFmtId="239" formatCode="_(* #,##0.00_);_(* \(#,##0.00\);_(* &quot;-&quot;???_);_(@_)"/>
    <numFmt numFmtId="240" formatCode="_(* #,##0.0_);_(* \(#,##0.0\);_(* &quot;-&quot;???_);_(@_)"/>
    <numFmt numFmtId="241" formatCode="_(* #,##0_);_(* \(#,##0\);_(* &quot;-&quot;???_);_(@_)"/>
    <numFmt numFmtId="242" formatCode="#;[Red]\-#"/>
    <numFmt numFmtId="243" formatCode="#\ ###\ ##0;\-#\ ##0;\-"/>
    <numFmt numFmtId="244" formatCode="0.00_)"/>
    <numFmt numFmtId="245" formatCode="###\ ##0"/>
  </numFmts>
  <fonts count="10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2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sz val="10"/>
      <name val="Courier"/>
      <family val="0"/>
    </font>
    <font>
      <sz val="8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2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4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132">
    <cellStyle name="Normal" xfId="0"/>
    <cellStyle name="Comma" xfId="15"/>
    <cellStyle name="1000-sep (2 dec)_Figurer til national rapport" xfId="16"/>
    <cellStyle name="1000-sep (2 dec)_Figurer til national rapport 110500.xls Diagram 1" xfId="17"/>
    <cellStyle name="1000-sep (2 dec)_Figurer til national rapport 110500.xls Diagram 14" xfId="18"/>
    <cellStyle name="1000-sep (2 dec)_ind2_dnk.xls Diagram 1" xfId="19"/>
    <cellStyle name="1000-sep (2 dec)_ind2_dnk.xls Diagram 2" xfId="20"/>
    <cellStyle name="1000-sep (2 dec)_input" xfId="21"/>
    <cellStyle name="1000-sep (2 dec)_Mappe4 Diagram 1" xfId="22"/>
    <cellStyle name="1000-sep (2 dec)_nymodel" xfId="23"/>
    <cellStyle name="1000-sep (2 dec)_stat2000-1998-kurent" xfId="24"/>
    <cellStyle name="1000-sep (2 dec)_Transport_FaktaBoxBenzinpriser" xfId="25"/>
    <cellStyle name="Comma [0]" xfId="26"/>
    <cellStyle name="1000-sep (heltal)_Figurer til national rapport" xfId="27"/>
    <cellStyle name="1000-sep (heltal)_Figurer til national rapport 110500.xls Diagram 1" xfId="28"/>
    <cellStyle name="1000-sep (heltal)_Figurer til national rapport 110500.xls Diagram 14" xfId="29"/>
    <cellStyle name="1000-sep (heltal)_ind2_dnk.xls Diagram 1" xfId="30"/>
    <cellStyle name="1000-sep (heltal)_ind2_dnk.xls Diagram 2" xfId="31"/>
    <cellStyle name="1000-sep (heltal)_input" xfId="32"/>
    <cellStyle name="1000-sep (heltal)_Mappe4 Diagram 1" xfId="33"/>
    <cellStyle name="1000-sep (heltal)_stat2000-1998-kurent" xfId="34"/>
    <cellStyle name="1000-sep (heltal)_Transport_FaktaBoxBenzinpriser" xfId="35"/>
    <cellStyle name="Currency [0]" xfId="36"/>
    <cellStyle name="Afrundet valuta_Ark1" xfId="37"/>
    <cellStyle name="Afrundet valuta_Ark2" xfId="38"/>
    <cellStyle name="Afrundet valuta_Ark3" xfId="39"/>
    <cellStyle name="Afrundet valuta_Dataark" xfId="40"/>
    <cellStyle name="Afrundet valuta_Figurer til national rapport" xfId="41"/>
    <cellStyle name="Afrundet valuta_Figurer til national rapport 110500.xls Diagram 1" xfId="42"/>
    <cellStyle name="Afrundet valuta_Figurer til national rapport 110500.xls Diagram 14" xfId="43"/>
    <cellStyle name="Afrundet valuta_ind2_dnk.xls Diagram 1" xfId="44"/>
    <cellStyle name="Afrundet valuta_ind2_dnk.xls Diagram 2" xfId="45"/>
    <cellStyle name="Afrundet valuta_input" xfId="46"/>
    <cellStyle name="Afrundet valuta_Mappe4 Diagram 1" xfId="47"/>
    <cellStyle name="Afrundet valuta_stat2000-1998-kurent" xfId="48"/>
    <cellStyle name="Afrundet valuta_Transport_FaktaBoxBenzinpriser" xfId="49"/>
    <cellStyle name="Comma [0]_Anvendte emissioner" xfId="50"/>
    <cellStyle name="Comma [0]_Anvendte emissioner2" xfId="51"/>
    <cellStyle name="Comma [0]_kap. 6 fig 1-8 data brugt" xfId="52"/>
    <cellStyle name="Comma [0]_National emissioner fra MWI mv 2.xls Chart 1" xfId="53"/>
    <cellStyle name="Comma [0]_National emissioner fra MWI mv 2.xls Chart 2" xfId="54"/>
    <cellStyle name="Comma [0]_Outlook transport data.xls Chart 1" xfId="55"/>
    <cellStyle name="Comma [0]_Outlook transport data.xls Chart 1-1" xfId="56"/>
    <cellStyle name="Comma [0]_Persontransport DST 2000" xfId="57"/>
    <cellStyle name="Comma_Anvendte emissioner" xfId="58"/>
    <cellStyle name="Comma_Anvendte emissioner2" xfId="59"/>
    <cellStyle name="Comma_kap. 6 fig 1-8 data brugt" xfId="60"/>
    <cellStyle name="Comma_National emissioner fra MWI mv 2.xls Chart 1" xfId="61"/>
    <cellStyle name="Comma_National emissioner fra MWI mv 2.xls Chart 2" xfId="62"/>
    <cellStyle name="Comma_Outlook transport data.xls Chart 1" xfId="63"/>
    <cellStyle name="Comma_Outlook transport data.xls Chart 1-1" xfId="64"/>
    <cellStyle name="Comma_Persontransport DST 2000" xfId="65"/>
    <cellStyle name="Currency [0]_Anvendte emissioner" xfId="66"/>
    <cellStyle name="Currency [0]_Anvendte emissioner2" xfId="67"/>
    <cellStyle name="Currency [0]_CO2" xfId="68"/>
    <cellStyle name="Currency [0]_Fly" xfId="69"/>
    <cellStyle name="Currency [0]_kap. 6 fig 1-8 data brugt" xfId="70"/>
    <cellStyle name="Currency [0]_National emissioner fra MWI mv 2.xls Chart 1" xfId="71"/>
    <cellStyle name="Currency [0]_National emissioner fra MWI mv 2.xls Chart 2" xfId="72"/>
    <cellStyle name="Currency [0]_NOx" xfId="73"/>
    <cellStyle name="Currency [0]_Outlook transport data.xls Chart 1" xfId="74"/>
    <cellStyle name="Currency [0]_Outlook transport data.xls Chart 1-1" xfId="75"/>
    <cellStyle name="Currency [0]_Persontransport DST 2000" xfId="76"/>
    <cellStyle name="Currency_Anvendte emissioner" xfId="77"/>
    <cellStyle name="Currency_Anvendte emissioner2" xfId="78"/>
    <cellStyle name="Currency_CO2" xfId="79"/>
    <cellStyle name="Currency_Fly" xfId="80"/>
    <cellStyle name="Currency_kap. 6 fig 1-8 data brugt" xfId="81"/>
    <cellStyle name="Currency_National emissioner fra MWI mv 2.xls Chart 1" xfId="82"/>
    <cellStyle name="Currency_National emissioner fra MWI mv 2.xls Chart 2" xfId="83"/>
    <cellStyle name="Currency_NOx" xfId="84"/>
    <cellStyle name="Currency_Outlook transport data.xls Chart 1" xfId="85"/>
    <cellStyle name="Currency_Outlook transport data.xls Chart 1-1" xfId="86"/>
    <cellStyle name="Currency_Persontransport DST 2000" xfId="87"/>
    <cellStyle name="Normal_Ark1" xfId="88"/>
    <cellStyle name="Normal_Ark2" xfId="89"/>
    <cellStyle name="Normal_Ark3" xfId="90"/>
    <cellStyle name="Normal_bensin km pr l" xfId="91"/>
    <cellStyle name="Normal_beregning-feebate" xfId="92"/>
    <cellStyle name="Normal_CO2" xfId="93"/>
    <cellStyle name="Normal_Dataark" xfId="94"/>
    <cellStyle name="Normal_fig 7.2" xfId="95"/>
    <cellStyle name="Normal_fig 7.3" xfId="96"/>
    <cellStyle name="Normal_fig 7.4" xfId="97"/>
    <cellStyle name="Normal_fig 7.5" xfId="98"/>
    <cellStyle name="Normal_fig 7.6" xfId="99"/>
    <cellStyle name="Normal_fig 7.7" xfId="100"/>
    <cellStyle name="Normal_Figurer til national rapport" xfId="101"/>
    <cellStyle name="Normal_Figurer til national rapport 110500.xls Diagram 1" xfId="102"/>
    <cellStyle name="Normal_Figurer til national rapport 110500.xls Diagram 14" xfId="103"/>
    <cellStyle name="Normal_Fly" xfId="104"/>
    <cellStyle name="Normal_Formel til registreringsafgift og værdi" xfId="105"/>
    <cellStyle name="Normal_ind2_dnk.xls Diagram 1" xfId="106"/>
    <cellStyle name="Normal_ind2_dnk.xls Diagram 2" xfId="107"/>
    <cellStyle name="Normal_input" xfId="108"/>
    <cellStyle name="Normal_Int fly" xfId="109"/>
    <cellStyle name="Normal_kap. 6.xls Diagram 1" xfId="110"/>
    <cellStyle name="Normal_kap. 6.xls Diagram 3" xfId="111"/>
    <cellStyle name="Normal_Kap7" xfId="112"/>
    <cellStyle name="Normal_Mappe2" xfId="113"/>
    <cellStyle name="Normal_Mappe4 Diagram 1" xfId="114"/>
    <cellStyle name="Normal_Nat fly" xfId="115"/>
    <cellStyle name="Normal_Natur  miljø 2000-foreløbig" xfId="116"/>
    <cellStyle name="Normal_Natur &amp; miljø 2000.xls Diagram 1" xfId="117"/>
    <cellStyle name="Normal_Natur &amp; miljø 2000.xls Diagram 1-1" xfId="118"/>
    <cellStyle name="Normal_Natur &amp; miljø 2000.xls Diagram 1-2" xfId="119"/>
    <cellStyle name="Normal_Natur &amp; miljø 2000.xls Diagram 1-3" xfId="120"/>
    <cellStyle name="Normal_Natur &amp; miljø 2000.xls Diagram 1-4" xfId="121"/>
    <cellStyle name="Normal_Natur &amp; miljø 2000.xls Diagram 2" xfId="122"/>
    <cellStyle name="Normal_NOx" xfId="123"/>
    <cellStyle name="Normal_nymodel" xfId="124"/>
    <cellStyle name="Normal_Regneark i C: windows TEMP Bymiljøet811.doc 2" xfId="125"/>
    <cellStyle name="Normal_Sheet1" xfId="126"/>
    <cellStyle name="Normal_Sheet5" xfId="127"/>
    <cellStyle name="Normal_Sheet6" xfId="128"/>
    <cellStyle name="Normal_Småbåde" xfId="129"/>
    <cellStyle name="Normal_Transport_FaktaBoxBenzinpriser" xfId="130"/>
    <cellStyle name="Percent" xfId="131"/>
    <cellStyle name="Currency" xfId="132"/>
    <cellStyle name="Valuta_Ark1" xfId="133"/>
    <cellStyle name="Valuta_Ark2" xfId="134"/>
    <cellStyle name="Valuta_Ark3" xfId="135"/>
    <cellStyle name="Valuta_Dataark" xfId="136"/>
    <cellStyle name="Valuta_Figurer til national rapport" xfId="137"/>
    <cellStyle name="Valuta_Figurer til national rapport 110500.xls Diagram 1" xfId="138"/>
    <cellStyle name="Valuta_Figurer til national rapport 110500.xls Diagram 14" xfId="139"/>
    <cellStyle name="Valuta_ind2_dnk.xls Diagram 1" xfId="140"/>
    <cellStyle name="Valuta_ind2_dnk.xls Diagram 2" xfId="141"/>
    <cellStyle name="Valuta_input" xfId="142"/>
    <cellStyle name="Valuta_Mappe4 Diagram 1" xfId="143"/>
    <cellStyle name="Valuta_stat2000-1998-kurent" xfId="144"/>
    <cellStyle name="Valuta_Transport_FaktaBoxBenzinpriser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NOX udslip i forhold til mål og pejlemærker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75"/>
          <c:w val="0.89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'Fig_1.7.15'!$B$50</c:f>
              <c:strCache>
                <c:ptCount val="1"/>
                <c:pt idx="0">
                  <c:v>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'Fig_1.7.15'!$A$51:$A$93</c:f>
              <c:numCache/>
            </c:numRef>
          </c:cat>
          <c:val>
            <c:numRef>
              <c:f>'Fig_1.7.15'!$B$51:$B$93</c:f>
              <c:numCache/>
            </c:numRef>
          </c:val>
          <c:smooth val="0"/>
        </c:ser>
        <c:ser>
          <c:idx val="1"/>
          <c:order val="1"/>
          <c:tx>
            <c:strRef>
              <c:f>'Fig_1.7.15'!$C$50</c:f>
              <c:strCache>
                <c:ptCount val="1"/>
                <c:pt idx="0">
                  <c:v>Mål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'Fig_1.7.15'!$A$51:$A$93</c:f>
              <c:numCache/>
            </c:numRef>
          </c:cat>
          <c:val>
            <c:numRef>
              <c:f>'Fig_1.7.15'!$C$51:$C$93</c:f>
              <c:numCache/>
            </c:numRef>
          </c:val>
          <c:smooth val="0"/>
        </c:ser>
        <c:ser>
          <c:idx val="2"/>
          <c:order val="2"/>
          <c:tx>
            <c:strRef>
              <c:f>'Fig_1.7.15'!$D$50</c:f>
              <c:strCache>
                <c:ptCount val="1"/>
                <c:pt idx="0">
                  <c:v>Mål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'Fig_1.7.15'!$A$51:$A$93</c:f>
              <c:numCache/>
            </c:numRef>
          </c:cat>
          <c:val>
            <c:numRef>
              <c:f>'Fig_1.7.15'!$D$51:$D$93</c:f>
              <c:numCache/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tickLblSkip val="6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1988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8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49</xdr:row>
      <xdr:rowOff>66675</xdr:rowOff>
    </xdr:from>
    <xdr:to>
      <xdr:col>12</xdr:col>
      <xdr:colOff>152400</xdr:colOff>
      <xdr:row>71</xdr:row>
      <xdr:rowOff>76200</xdr:rowOff>
    </xdr:to>
    <xdr:graphicFrame>
      <xdr:nvGraphicFramePr>
        <xdr:cNvPr id="1" name="Chart 1"/>
        <xdr:cNvGraphicFramePr/>
      </xdr:nvGraphicFramePr>
      <xdr:xfrm>
        <a:off x="2905125" y="8001000"/>
        <a:ext cx="3933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Nyeste%20national%20fra%20MW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i vej"/>
      <sheetName val="Trafikarbejde vej"/>
      <sheetName val="Reduktionsfaktorer vej"/>
      <sheetName val="PB benzin"/>
      <sheetName val="PB diesel"/>
      <sheetName val="VB benzin"/>
      <sheetName val="VB diesel"/>
      <sheetName val="Lastbiler"/>
      <sheetName val="Busser"/>
      <sheetName val="2-hjulere"/>
      <sheetName val="Jernbane"/>
      <sheetName val="Småbåde"/>
      <sheetName val="National sea"/>
      <sheetName val="Nat fly"/>
      <sheetName val="Sheet1"/>
      <sheetName val="NOx"/>
      <sheetName val="NMVOC"/>
      <sheetName val="CO2"/>
      <sheetName val="PM"/>
      <sheetName val="Energi"/>
    </sheetNames>
    <sheetDataSet>
      <sheetData sheetId="3">
        <row r="6">
          <cell r="E6">
            <v>58077</v>
          </cell>
        </row>
        <row r="7">
          <cell r="E7">
            <v>58231</v>
          </cell>
        </row>
        <row r="8">
          <cell r="E8">
            <v>58686</v>
          </cell>
        </row>
        <row r="9">
          <cell r="E9">
            <v>56551</v>
          </cell>
        </row>
        <row r="10">
          <cell r="E10">
            <v>55000</v>
          </cell>
        </row>
        <row r="11">
          <cell r="E11">
            <v>51744</v>
          </cell>
        </row>
        <row r="12">
          <cell r="E12">
            <v>48646</v>
          </cell>
        </row>
        <row r="13">
          <cell r="E13">
            <v>46034</v>
          </cell>
        </row>
        <row r="14">
          <cell r="E14">
            <v>43703</v>
          </cell>
        </row>
        <row r="15">
          <cell r="E15">
            <v>39189</v>
          </cell>
        </row>
        <row r="16">
          <cell r="E16">
            <v>38098</v>
          </cell>
        </row>
        <row r="17">
          <cell r="E17">
            <v>34070</v>
          </cell>
        </row>
        <row r="18">
          <cell r="E18">
            <v>31612.21768109275</v>
          </cell>
        </row>
        <row r="19">
          <cell r="E19">
            <v>29154.435362185497</v>
          </cell>
        </row>
        <row r="20">
          <cell r="E20">
            <v>26696.653043278246</v>
          </cell>
        </row>
        <row r="21">
          <cell r="E21">
            <v>24238.870724370994</v>
          </cell>
        </row>
        <row r="22">
          <cell r="E22">
            <v>21781.088405463743</v>
          </cell>
        </row>
        <row r="23">
          <cell r="E23">
            <v>19323.306086556495</v>
          </cell>
        </row>
        <row r="24">
          <cell r="E24">
            <v>17511.447971170794</v>
          </cell>
        </row>
        <row r="25">
          <cell r="E25">
            <v>15699.589855785092</v>
          </cell>
        </row>
        <row r="26">
          <cell r="E26">
            <v>13887.731740399391</v>
          </cell>
        </row>
        <row r="27">
          <cell r="E27">
            <v>12075.87362501369</v>
          </cell>
        </row>
        <row r="28">
          <cell r="E28">
            <v>10264.015509627989</v>
          </cell>
        </row>
        <row r="29">
          <cell r="E29">
            <v>9384.156060293182</v>
          </cell>
        </row>
        <row r="30">
          <cell r="E30">
            <v>8504.296610958376</v>
          </cell>
        </row>
        <row r="31">
          <cell r="E31">
            <v>7624.43716162357</v>
          </cell>
        </row>
        <row r="32">
          <cell r="E32">
            <v>6744.577712288764</v>
          </cell>
        </row>
        <row r="33">
          <cell r="E33">
            <v>5864.7182629539575</v>
          </cell>
        </row>
        <row r="34">
          <cell r="E34">
            <v>5462.747179582922</v>
          </cell>
        </row>
        <row r="35">
          <cell r="E35">
            <v>5060.776096211888</v>
          </cell>
        </row>
        <row r="36">
          <cell r="E36">
            <v>4658.805012840853</v>
          </cell>
        </row>
        <row r="37">
          <cell r="E37">
            <v>4256.833929469818</v>
          </cell>
        </row>
        <row r="38">
          <cell r="E38">
            <v>3854.862846098784</v>
          </cell>
        </row>
        <row r="39">
          <cell r="E39">
            <v>3784.444709460356</v>
          </cell>
        </row>
        <row r="40">
          <cell r="E40">
            <v>3714.0265728219283</v>
          </cell>
        </row>
        <row r="41">
          <cell r="E41">
            <v>3643.6084361835</v>
          </cell>
        </row>
        <row r="42">
          <cell r="E42">
            <v>3573.1902995450723</v>
          </cell>
        </row>
        <row r="43">
          <cell r="E43">
            <v>3502.7721629066446</v>
          </cell>
        </row>
        <row r="44">
          <cell r="E44">
            <v>3516.141872431414</v>
          </cell>
        </row>
        <row r="45">
          <cell r="E45">
            <v>3529.511581956184</v>
          </cell>
        </row>
        <row r="46">
          <cell r="E46">
            <v>3542.881291480953</v>
          </cell>
        </row>
        <row r="47">
          <cell r="E47">
            <v>3556.251001005723</v>
          </cell>
        </row>
        <row r="48">
          <cell r="E48">
            <v>3569.6207105304925</v>
          </cell>
        </row>
      </sheetData>
      <sheetData sheetId="4">
        <row r="6">
          <cell r="E6">
            <v>1234</v>
          </cell>
        </row>
        <row r="7">
          <cell r="E7">
            <v>1235</v>
          </cell>
        </row>
        <row r="8">
          <cell r="E8">
            <v>1272</v>
          </cell>
        </row>
        <row r="9">
          <cell r="E9">
            <v>1279</v>
          </cell>
        </row>
        <row r="10">
          <cell r="E10">
            <v>1286</v>
          </cell>
        </row>
        <row r="11">
          <cell r="E11">
            <v>1269</v>
          </cell>
        </row>
        <row r="12">
          <cell r="E12">
            <v>1280</v>
          </cell>
        </row>
        <row r="13">
          <cell r="E13">
            <v>1290</v>
          </cell>
        </row>
        <row r="14">
          <cell r="E14">
            <v>1318</v>
          </cell>
        </row>
        <row r="15">
          <cell r="E15">
            <v>1229</v>
          </cell>
        </row>
        <row r="16">
          <cell r="E16">
            <v>1251</v>
          </cell>
        </row>
        <row r="17">
          <cell r="E17">
            <v>1327</v>
          </cell>
        </row>
        <row r="18">
          <cell r="E18">
            <v>1311.1535406886517</v>
          </cell>
        </row>
        <row r="19">
          <cell r="E19">
            <v>1295.3070813773031</v>
          </cell>
        </row>
        <row r="20">
          <cell r="E20">
            <v>1279.4606220659548</v>
          </cell>
        </row>
        <row r="21">
          <cell r="E21">
            <v>1263.6141627546065</v>
          </cell>
        </row>
        <row r="22">
          <cell r="E22">
            <v>1247.767703443258</v>
          </cell>
        </row>
        <row r="23">
          <cell r="E23">
            <v>1231.9212441319096</v>
          </cell>
        </row>
        <row r="24">
          <cell r="E24">
            <v>1191.386793976663</v>
          </cell>
        </row>
        <row r="25">
          <cell r="E25">
            <v>1150.8523438214165</v>
          </cell>
        </row>
        <row r="26">
          <cell r="E26">
            <v>1110.3178936661702</v>
          </cell>
        </row>
        <row r="27">
          <cell r="E27">
            <v>1069.7834435109237</v>
          </cell>
        </row>
        <row r="28">
          <cell r="E28">
            <v>1029.2489933556772</v>
          </cell>
        </row>
        <row r="29">
          <cell r="E29">
            <v>994.60879441842</v>
          </cell>
        </row>
        <row r="30">
          <cell r="E30">
            <v>959.9685954811627</v>
          </cell>
        </row>
        <row r="31">
          <cell r="E31">
            <v>925.3283965439055</v>
          </cell>
        </row>
        <row r="32">
          <cell r="E32">
            <v>890.6881976066481</v>
          </cell>
        </row>
        <row r="33">
          <cell r="E33">
            <v>856.047998669391</v>
          </cell>
        </row>
        <row r="34">
          <cell r="E34">
            <v>833.5497609891518</v>
          </cell>
        </row>
        <row r="35">
          <cell r="E35">
            <v>811.0515233089127</v>
          </cell>
        </row>
        <row r="36">
          <cell r="E36">
            <v>788.5532856286735</v>
          </cell>
        </row>
        <row r="37">
          <cell r="E37">
            <v>766.0550479484344</v>
          </cell>
        </row>
        <row r="38">
          <cell r="E38">
            <v>743.5568102681952</v>
          </cell>
        </row>
        <row r="39">
          <cell r="E39">
            <v>746.2943341179578</v>
          </cell>
        </row>
        <row r="40">
          <cell r="E40">
            <v>749.0318579677203</v>
          </cell>
        </row>
        <row r="41">
          <cell r="E41">
            <v>751.7693818174828</v>
          </cell>
        </row>
        <row r="42">
          <cell r="E42">
            <v>754.5069056672453</v>
          </cell>
        </row>
        <row r="43">
          <cell r="E43">
            <v>757.2444295170078</v>
          </cell>
        </row>
        <row r="44">
          <cell r="E44">
            <v>762.4933617911796</v>
          </cell>
        </row>
        <row r="45">
          <cell r="E45">
            <v>767.7422940653514</v>
          </cell>
        </row>
        <row r="46">
          <cell r="E46">
            <v>772.9912263395233</v>
          </cell>
        </row>
        <row r="47">
          <cell r="E47">
            <v>778.2401586136951</v>
          </cell>
        </row>
        <row r="48">
          <cell r="E48">
            <v>783.489090887867</v>
          </cell>
        </row>
      </sheetData>
      <sheetData sheetId="5">
        <row r="6">
          <cell r="E6">
            <v>1585</v>
          </cell>
        </row>
        <row r="7">
          <cell r="E7">
            <v>1596</v>
          </cell>
        </row>
        <row r="8">
          <cell r="E8">
            <v>1851</v>
          </cell>
        </row>
        <row r="9">
          <cell r="E9">
            <v>1853</v>
          </cell>
        </row>
        <row r="10">
          <cell r="E10">
            <v>1897</v>
          </cell>
        </row>
        <row r="11">
          <cell r="E11">
            <v>1913</v>
          </cell>
        </row>
        <row r="12">
          <cell r="E12">
            <v>1932</v>
          </cell>
        </row>
        <row r="13">
          <cell r="E13">
            <v>1826</v>
          </cell>
        </row>
        <row r="14">
          <cell r="E14">
            <v>1761</v>
          </cell>
        </row>
        <row r="15">
          <cell r="E15">
            <v>1354</v>
          </cell>
        </row>
        <row r="16">
          <cell r="E16">
            <v>1259</v>
          </cell>
        </row>
        <row r="17">
          <cell r="E17">
            <v>1097</v>
          </cell>
        </row>
        <row r="18">
          <cell r="E18">
            <v>1031.8074989588752</v>
          </cell>
        </row>
        <row r="19">
          <cell r="E19">
            <v>966.6149979177502</v>
          </cell>
        </row>
        <row r="20">
          <cell r="E20">
            <v>901.4224968766252</v>
          </cell>
        </row>
        <row r="21">
          <cell r="E21">
            <v>836.2299958355004</v>
          </cell>
        </row>
        <row r="22">
          <cell r="E22">
            <v>771.0374947943756</v>
          </cell>
        </row>
        <row r="23">
          <cell r="E23">
            <v>705.8449937532506</v>
          </cell>
        </row>
        <row r="24">
          <cell r="E24">
            <v>628.586266107523</v>
          </cell>
        </row>
        <row r="25">
          <cell r="E25">
            <v>551.3275384617953</v>
          </cell>
        </row>
        <row r="26">
          <cell r="E26">
            <v>474.06881081606764</v>
          </cell>
        </row>
        <row r="27">
          <cell r="E27">
            <v>396.81008317034</v>
          </cell>
        </row>
        <row r="28">
          <cell r="E28">
            <v>319.5513555246124</v>
          </cell>
        </row>
        <row r="29">
          <cell r="E29">
            <v>277.1305978051996</v>
          </cell>
        </row>
        <row r="30">
          <cell r="E30">
            <v>234.7098400857868</v>
          </cell>
        </row>
        <row r="31">
          <cell r="E31">
            <v>192.28908236637398</v>
          </cell>
        </row>
        <row r="32">
          <cell r="E32">
            <v>149.86832464696118</v>
          </cell>
        </row>
        <row r="33">
          <cell r="E33">
            <v>107.44756692754838</v>
          </cell>
        </row>
        <row r="34">
          <cell r="E34">
            <v>97.49047909428549</v>
          </cell>
        </row>
        <row r="35">
          <cell r="E35">
            <v>87.53339126102262</v>
          </cell>
        </row>
        <row r="36">
          <cell r="E36">
            <v>77.57630342775973</v>
          </cell>
        </row>
        <row r="37">
          <cell r="E37">
            <v>67.61921559449684</v>
          </cell>
        </row>
        <row r="38">
          <cell r="E38">
            <v>57.66212776123395</v>
          </cell>
        </row>
        <row r="39">
          <cell r="E39">
            <v>56.12451809320421</v>
          </cell>
        </row>
        <row r="40">
          <cell r="E40">
            <v>54.58690842517447</v>
          </cell>
        </row>
        <row r="41">
          <cell r="E41">
            <v>53.049298757144726</v>
          </cell>
        </row>
        <row r="42">
          <cell r="E42">
            <v>51.51168908911499</v>
          </cell>
        </row>
        <row r="43">
          <cell r="E43">
            <v>49.97407942108525</v>
          </cell>
        </row>
        <row r="44">
          <cell r="E44">
            <v>50.3656835787059</v>
          </cell>
        </row>
        <row r="45">
          <cell r="E45">
            <v>50.75728773632654</v>
          </cell>
        </row>
        <row r="46">
          <cell r="E46">
            <v>51.14889189394719</v>
          </cell>
        </row>
        <row r="47">
          <cell r="E47">
            <v>51.54049605156783</v>
          </cell>
        </row>
        <row r="48">
          <cell r="E48">
            <v>51.93210020918848</v>
          </cell>
        </row>
      </sheetData>
      <sheetData sheetId="6">
        <row r="6">
          <cell r="E6">
            <v>6039</v>
          </cell>
        </row>
        <row r="7">
          <cell r="E7">
            <v>6390</v>
          </cell>
        </row>
        <row r="8">
          <cell r="E8">
            <v>7436</v>
          </cell>
        </row>
        <row r="9">
          <cell r="E9">
            <v>7755</v>
          </cell>
        </row>
        <row r="10">
          <cell r="E10">
            <v>7594</v>
          </cell>
        </row>
        <row r="11">
          <cell r="E11">
            <v>7612</v>
          </cell>
        </row>
        <row r="12">
          <cell r="E12">
            <v>8228</v>
          </cell>
        </row>
        <row r="13">
          <cell r="E13">
            <v>7588</v>
          </cell>
        </row>
        <row r="14">
          <cell r="E14">
            <v>7417</v>
          </cell>
        </row>
        <row r="15">
          <cell r="E15">
            <v>6438</v>
          </cell>
        </row>
        <row r="16">
          <cell r="E16">
            <v>6063</v>
          </cell>
        </row>
        <row r="17">
          <cell r="E17">
            <v>5185</v>
          </cell>
        </row>
        <row r="18">
          <cell r="E18">
            <v>5384.636898531909</v>
          </cell>
        </row>
        <row r="19">
          <cell r="E19">
            <v>5584.273797063817</v>
          </cell>
        </row>
        <row r="20">
          <cell r="E20">
            <v>5783.910695595726</v>
          </cell>
        </row>
        <row r="21">
          <cell r="E21">
            <v>5983.5475941276345</v>
          </cell>
        </row>
        <row r="22">
          <cell r="E22">
            <v>6183.184492659543</v>
          </cell>
        </row>
        <row r="23">
          <cell r="E23">
            <v>6382.821391191452</v>
          </cell>
        </row>
        <row r="24">
          <cell r="E24">
            <v>6286.614946254715</v>
          </cell>
        </row>
        <row r="25">
          <cell r="E25">
            <v>6190.408501317978</v>
          </cell>
        </row>
        <row r="26">
          <cell r="E26">
            <v>6094.202056381241</v>
          </cell>
        </row>
        <row r="27">
          <cell r="E27">
            <v>5997.995611444505</v>
          </cell>
        </row>
        <row r="28">
          <cell r="E28">
            <v>5901.789166507768</v>
          </cell>
        </row>
        <row r="29">
          <cell r="E29">
            <v>5825.703754344023</v>
          </cell>
        </row>
        <row r="30">
          <cell r="E30">
            <v>5749.618342180277</v>
          </cell>
        </row>
        <row r="31">
          <cell r="E31">
            <v>5673.532930016532</v>
          </cell>
        </row>
        <row r="32">
          <cell r="E32">
            <v>5597.447517852786</v>
          </cell>
        </row>
        <row r="33">
          <cell r="E33">
            <v>5521.3621056890415</v>
          </cell>
        </row>
        <row r="34">
          <cell r="E34">
            <v>5488.158420463141</v>
          </cell>
        </row>
        <row r="35">
          <cell r="E35">
            <v>5454.95473523724</v>
          </cell>
        </row>
        <row r="36">
          <cell r="E36">
            <v>5421.751050011339</v>
          </cell>
        </row>
        <row r="37">
          <cell r="E37">
            <v>5388.547364785439</v>
          </cell>
        </row>
        <row r="38">
          <cell r="E38">
            <v>5355.343679559538</v>
          </cell>
        </row>
        <row r="39">
          <cell r="E39">
            <v>5375.947424556931</v>
          </cell>
        </row>
        <row r="40">
          <cell r="E40">
            <v>5396.551169554324</v>
          </cell>
        </row>
        <row r="41">
          <cell r="E41">
            <v>5417.1549145517165</v>
          </cell>
        </row>
        <row r="42">
          <cell r="E42">
            <v>5437.758659549109</v>
          </cell>
        </row>
        <row r="43">
          <cell r="E43">
            <v>5458.362404546502</v>
          </cell>
        </row>
        <row r="44">
          <cell r="E44">
            <v>5508.024350818507</v>
          </cell>
        </row>
        <row r="45">
          <cell r="E45">
            <v>5557.686297090511</v>
          </cell>
        </row>
        <row r="46">
          <cell r="E46">
            <v>5607.348243362515</v>
          </cell>
        </row>
        <row r="47">
          <cell r="E47">
            <v>5657.0101896345195</v>
          </cell>
        </row>
        <row r="48">
          <cell r="E48">
            <v>5706.672135906524</v>
          </cell>
        </row>
      </sheetData>
      <sheetData sheetId="7">
        <row r="6">
          <cell r="E6">
            <v>23034</v>
          </cell>
        </row>
        <row r="7">
          <cell r="E7">
            <v>23882</v>
          </cell>
        </row>
        <row r="8">
          <cell r="E8">
            <v>23293</v>
          </cell>
        </row>
        <row r="9">
          <cell r="E9">
            <v>23900</v>
          </cell>
        </row>
        <row r="10">
          <cell r="E10">
            <v>23622</v>
          </cell>
        </row>
        <row r="11">
          <cell r="E11">
            <v>23537</v>
          </cell>
        </row>
        <row r="12">
          <cell r="E12">
            <v>23994</v>
          </cell>
        </row>
        <row r="13">
          <cell r="E13">
            <v>24002</v>
          </cell>
        </row>
        <row r="14">
          <cell r="E14">
            <v>23616</v>
          </cell>
        </row>
        <row r="15">
          <cell r="E15">
            <v>24347</v>
          </cell>
        </row>
        <row r="16">
          <cell r="E16">
            <v>24599</v>
          </cell>
        </row>
        <row r="17">
          <cell r="E17">
            <v>22637</v>
          </cell>
        </row>
        <row r="18">
          <cell r="E18">
            <v>21504.98766542342</v>
          </cell>
        </row>
        <row r="19">
          <cell r="E19">
            <v>20372.975330846843</v>
          </cell>
        </row>
        <row r="20">
          <cell r="E20">
            <v>19240.96299627026</v>
          </cell>
        </row>
        <row r="21">
          <cell r="E21">
            <v>18108.95066169368</v>
          </cell>
        </row>
        <row r="22">
          <cell r="E22">
            <v>16976.938327117103</v>
          </cell>
        </row>
        <row r="23">
          <cell r="E23">
            <v>15844.925992540524</v>
          </cell>
        </row>
        <row r="24">
          <cell r="E24">
            <v>14885.005753699359</v>
          </cell>
        </row>
        <row r="25">
          <cell r="E25">
            <v>13925.085514858194</v>
          </cell>
        </row>
        <row r="26">
          <cell r="E26">
            <v>12965.16527601703</v>
          </cell>
        </row>
        <row r="27">
          <cell r="E27">
            <v>12005.245037175862</v>
          </cell>
        </row>
        <row r="28">
          <cell r="E28">
            <v>11045.324798334697</v>
          </cell>
        </row>
        <row r="29">
          <cell r="E29">
            <v>10281.329781840946</v>
          </cell>
        </row>
        <row r="30">
          <cell r="E30">
            <v>9517.334765347196</v>
          </cell>
        </row>
        <row r="31">
          <cell r="E31">
            <v>8753.339748853443</v>
          </cell>
        </row>
        <row r="32">
          <cell r="E32">
            <v>7989.344732359693</v>
          </cell>
        </row>
        <row r="33">
          <cell r="E33">
            <v>7225.349715865942</v>
          </cell>
        </row>
        <row r="34">
          <cell r="E34">
            <v>6844.55055074006</v>
          </cell>
        </row>
        <row r="35">
          <cell r="E35">
            <v>6463.751385614178</v>
          </cell>
        </row>
        <row r="36">
          <cell r="E36">
            <v>6082.952220488296</v>
          </cell>
        </row>
        <row r="37">
          <cell r="E37">
            <v>5702.153055362414</v>
          </cell>
        </row>
        <row r="38">
          <cell r="E38">
            <v>5321.353890236532</v>
          </cell>
        </row>
        <row r="39">
          <cell r="E39">
            <v>5148.2830774587965</v>
          </cell>
        </row>
        <row r="40">
          <cell r="E40">
            <v>4975.212264681062</v>
          </cell>
        </row>
        <row r="41">
          <cell r="E41">
            <v>4802.141451903327</v>
          </cell>
        </row>
        <row r="42">
          <cell r="E42">
            <v>4629.070639125593</v>
          </cell>
        </row>
        <row r="43">
          <cell r="E43">
            <v>4455.999826347857</v>
          </cell>
        </row>
        <row r="44">
          <cell r="E44">
            <v>4417.918002941187</v>
          </cell>
        </row>
        <row r="45">
          <cell r="E45">
            <v>4379.836179534517</v>
          </cell>
        </row>
        <row r="46">
          <cell r="E46">
            <v>4341.754356127847</v>
          </cell>
        </row>
        <row r="47">
          <cell r="E47">
            <v>4303.672532721177</v>
          </cell>
        </row>
        <row r="48">
          <cell r="E48">
            <v>4265.590709314507</v>
          </cell>
        </row>
      </sheetData>
      <sheetData sheetId="8">
        <row r="6">
          <cell r="E6">
            <v>5930</v>
          </cell>
        </row>
        <row r="7">
          <cell r="E7">
            <v>6141</v>
          </cell>
        </row>
        <row r="8">
          <cell r="E8">
            <v>6344</v>
          </cell>
        </row>
        <row r="9">
          <cell r="E9">
            <v>6230</v>
          </cell>
        </row>
        <row r="10">
          <cell r="E10">
            <v>5976</v>
          </cell>
        </row>
        <row r="11">
          <cell r="E11">
            <v>5834</v>
          </cell>
        </row>
        <row r="12">
          <cell r="E12">
            <v>5950</v>
          </cell>
        </row>
        <row r="13">
          <cell r="E13">
            <v>5275</v>
          </cell>
        </row>
        <row r="14">
          <cell r="E14">
            <v>5047</v>
          </cell>
        </row>
        <row r="15">
          <cell r="E15">
            <v>5222</v>
          </cell>
        </row>
        <row r="16">
          <cell r="E16">
            <v>5234</v>
          </cell>
        </row>
        <row r="17">
          <cell r="E17">
            <v>4757</v>
          </cell>
        </row>
        <row r="18">
          <cell r="E18">
            <v>4453.676888248005</v>
          </cell>
        </row>
        <row r="19">
          <cell r="E19">
            <v>4150.353776496008</v>
          </cell>
        </row>
        <row r="20">
          <cell r="E20">
            <v>3847.0306647440125</v>
          </cell>
        </row>
        <row r="21">
          <cell r="E21">
            <v>3543.7075529920166</v>
          </cell>
        </row>
        <row r="22">
          <cell r="E22">
            <v>3240.384441240021</v>
          </cell>
        </row>
        <row r="23">
          <cell r="E23">
            <v>2937.061329488025</v>
          </cell>
        </row>
        <row r="24">
          <cell r="E24">
            <v>2754.1232783547994</v>
          </cell>
        </row>
        <row r="25">
          <cell r="E25">
            <v>2571.1852272215738</v>
          </cell>
        </row>
        <row r="26">
          <cell r="E26">
            <v>2388.247176088348</v>
          </cell>
        </row>
        <row r="27">
          <cell r="E27">
            <v>2205.3091249551226</v>
          </cell>
        </row>
        <row r="28">
          <cell r="E28">
            <v>2022.3710738218972</v>
          </cell>
        </row>
        <row r="29">
          <cell r="E29">
            <v>1880.2195981495445</v>
          </cell>
        </row>
        <row r="30">
          <cell r="E30">
            <v>1738.0681224771918</v>
          </cell>
        </row>
        <row r="31">
          <cell r="E31">
            <v>1595.916646804839</v>
          </cell>
        </row>
        <row r="32">
          <cell r="E32">
            <v>1453.7651711324863</v>
          </cell>
        </row>
        <row r="33">
          <cell r="E33">
            <v>1311.6136954601336</v>
          </cell>
        </row>
        <row r="34">
          <cell r="E34">
            <v>1236.060237433862</v>
          </cell>
        </row>
        <row r="35">
          <cell r="E35">
            <v>1160.5067794075908</v>
          </cell>
        </row>
        <row r="36">
          <cell r="E36">
            <v>1084.9533213813193</v>
          </cell>
        </row>
        <row r="37">
          <cell r="E37">
            <v>1009.3998633550478</v>
          </cell>
        </row>
        <row r="38">
          <cell r="E38">
            <v>933.8464053287764</v>
          </cell>
        </row>
        <row r="39">
          <cell r="E39">
            <v>904.4911590128727</v>
          </cell>
        </row>
        <row r="40">
          <cell r="E40">
            <v>875.135912696969</v>
          </cell>
        </row>
        <row r="41">
          <cell r="E41">
            <v>845.7806663810652</v>
          </cell>
        </row>
        <row r="42">
          <cell r="E42">
            <v>816.4254200651615</v>
          </cell>
        </row>
        <row r="43">
          <cell r="E43">
            <v>787.0701737492577</v>
          </cell>
        </row>
        <row r="44">
          <cell r="E44">
            <v>787.4810343929761</v>
          </cell>
        </row>
        <row r="45">
          <cell r="E45">
            <v>787.8918950366945</v>
          </cell>
        </row>
        <row r="46">
          <cell r="E46">
            <v>788.3027556804127</v>
          </cell>
        </row>
        <row r="47">
          <cell r="E47">
            <v>788.7136163241311</v>
          </cell>
        </row>
        <row r="48">
          <cell r="E48">
            <v>789.1244769678494</v>
          </cell>
        </row>
      </sheetData>
      <sheetData sheetId="9">
        <row r="6">
          <cell r="E6">
            <v>81</v>
          </cell>
        </row>
        <row r="7">
          <cell r="E7">
            <v>81</v>
          </cell>
        </row>
        <row r="8">
          <cell r="E8">
            <v>82</v>
          </cell>
        </row>
        <row r="9">
          <cell r="E9">
            <v>80</v>
          </cell>
        </row>
        <row r="10">
          <cell r="E10">
            <v>84</v>
          </cell>
        </row>
        <row r="11">
          <cell r="E11">
            <v>82</v>
          </cell>
        </row>
        <row r="12">
          <cell r="E12">
            <v>87</v>
          </cell>
        </row>
        <row r="13">
          <cell r="E13">
            <v>94</v>
          </cell>
        </row>
        <row r="14">
          <cell r="E14">
            <v>97</v>
          </cell>
        </row>
        <row r="15">
          <cell r="E15">
            <v>105</v>
          </cell>
        </row>
        <row r="16">
          <cell r="E16">
            <v>111</v>
          </cell>
        </row>
        <row r="17">
          <cell r="E17">
            <v>119</v>
          </cell>
        </row>
        <row r="18">
          <cell r="E18">
            <v>119.8120619922096</v>
          </cell>
        </row>
        <row r="19">
          <cell r="E19">
            <v>120.6241239844192</v>
          </cell>
        </row>
        <row r="20">
          <cell r="E20">
            <v>121.4361859766288</v>
          </cell>
        </row>
        <row r="21">
          <cell r="E21">
            <v>122.24824796883841</v>
          </cell>
        </row>
        <row r="22">
          <cell r="E22">
            <v>123.060309961048</v>
          </cell>
        </row>
        <row r="23">
          <cell r="E23">
            <v>123.87237195325761</v>
          </cell>
        </row>
        <row r="24">
          <cell r="E24">
            <v>123.05755936056843</v>
          </cell>
        </row>
        <row r="25">
          <cell r="E25">
            <v>122.24274676787925</v>
          </cell>
        </row>
        <row r="26">
          <cell r="E26">
            <v>121.42793417519009</v>
          </cell>
        </row>
        <row r="27">
          <cell r="E27">
            <v>120.61312158250091</v>
          </cell>
        </row>
        <row r="28">
          <cell r="E28">
            <v>119.79830898981173</v>
          </cell>
        </row>
        <row r="29">
          <cell r="E29">
            <v>117.43040518471108</v>
          </cell>
        </row>
        <row r="30">
          <cell r="E30">
            <v>115.06250137961042</v>
          </cell>
        </row>
        <row r="31">
          <cell r="E31">
            <v>112.69459757450979</v>
          </cell>
        </row>
        <row r="32">
          <cell r="E32">
            <v>110.32669376940913</v>
          </cell>
        </row>
        <row r="33">
          <cell r="E33">
            <v>107.95878996430848</v>
          </cell>
        </row>
        <row r="34">
          <cell r="E34">
            <v>106.23132570314867</v>
          </cell>
        </row>
        <row r="35">
          <cell r="E35">
            <v>104.50386144198886</v>
          </cell>
        </row>
        <row r="36">
          <cell r="E36">
            <v>102.77639718082904</v>
          </cell>
        </row>
        <row r="37">
          <cell r="E37">
            <v>101.04893291966923</v>
          </cell>
        </row>
        <row r="38">
          <cell r="E38">
            <v>99.32146865850942</v>
          </cell>
        </row>
        <row r="39">
          <cell r="E39">
            <v>97.86958161160979</v>
          </cell>
        </row>
        <row r="40">
          <cell r="E40">
            <v>96.41769456471016</v>
          </cell>
        </row>
        <row r="41">
          <cell r="E41">
            <v>94.96580751781052</v>
          </cell>
        </row>
        <row r="42">
          <cell r="E42">
            <v>93.51392047091089</v>
          </cell>
        </row>
        <row r="43">
          <cell r="E43">
            <v>92.06203342401126</v>
          </cell>
        </row>
        <row r="44">
          <cell r="E44">
            <v>90.95759188435846</v>
          </cell>
        </row>
        <row r="45">
          <cell r="E45">
            <v>89.85315034470567</v>
          </cell>
        </row>
        <row r="46">
          <cell r="E46">
            <v>88.74870880505286</v>
          </cell>
        </row>
        <row r="47">
          <cell r="E47">
            <v>87.64426726540006</v>
          </cell>
        </row>
        <row r="48">
          <cell r="E48">
            <v>86.53982572574726</v>
          </cell>
        </row>
      </sheetData>
      <sheetData sheetId="10">
        <row r="7">
          <cell r="I7">
            <v>2710.954413581645</v>
          </cell>
          <cell r="N7">
            <v>442.3027716438326</v>
          </cell>
        </row>
        <row r="8">
          <cell r="I8">
            <v>2486.1487003143297</v>
          </cell>
          <cell r="N8">
            <v>433.29233298155657</v>
          </cell>
        </row>
        <row r="9">
          <cell r="I9">
            <v>2329.1601164095264</v>
          </cell>
          <cell r="N9">
            <v>459.1415903905154</v>
          </cell>
        </row>
        <row r="10">
          <cell r="I10">
            <v>2373.7861391025385</v>
          </cell>
          <cell r="N10">
            <v>457.0172215755914</v>
          </cell>
        </row>
        <row r="11">
          <cell r="I11">
            <v>2518.647706786058</v>
          </cell>
          <cell r="N11">
            <v>473.8717206084211</v>
          </cell>
        </row>
        <row r="12">
          <cell r="I12">
            <v>2613.776312608953</v>
          </cell>
          <cell r="N12">
            <v>480.86134897118967</v>
          </cell>
        </row>
        <row r="13">
          <cell r="I13">
            <v>2377.0154162219715</v>
          </cell>
          <cell r="N13">
            <v>427.85358099113677</v>
          </cell>
        </row>
        <row r="14">
          <cell r="I14">
            <v>2351.046228843129</v>
          </cell>
          <cell r="N14">
            <v>484.9162861753202</v>
          </cell>
        </row>
        <row r="15">
          <cell r="I15">
            <v>2433.8312865540697</v>
          </cell>
          <cell r="N15">
            <v>379.59923604100175</v>
          </cell>
        </row>
        <row r="16">
          <cell r="I16">
            <v>2430.5011528971004</v>
          </cell>
          <cell r="N16">
            <v>305.2576830518484</v>
          </cell>
        </row>
        <row r="17">
          <cell r="I17">
            <v>2164.8340544912035</v>
          </cell>
          <cell r="N17">
            <v>253.8709480860892</v>
          </cell>
        </row>
        <row r="18">
          <cell r="I18">
            <v>1899.1669560853063</v>
          </cell>
          <cell r="N18">
            <v>202.48421312032997</v>
          </cell>
        </row>
        <row r="19">
          <cell r="I19">
            <v>1633.499857679409</v>
          </cell>
          <cell r="N19">
            <v>151.09747815457075</v>
          </cell>
        </row>
        <row r="20">
          <cell r="I20">
            <v>1632.605345341003</v>
          </cell>
          <cell r="N20">
            <v>150.8406889797076</v>
          </cell>
        </row>
        <row r="21">
          <cell r="I21">
            <v>1631.710833002597</v>
          </cell>
          <cell r="N21">
            <v>150.58389980484446</v>
          </cell>
        </row>
        <row r="22">
          <cell r="I22">
            <v>1630.816320664191</v>
          </cell>
          <cell r="N22">
            <v>150.32711062998132</v>
          </cell>
        </row>
        <row r="23">
          <cell r="I23">
            <v>1629.921808325785</v>
          </cell>
          <cell r="N23">
            <v>150.07032145511818</v>
          </cell>
        </row>
        <row r="24">
          <cell r="I24">
            <v>1629.0272959873791</v>
          </cell>
          <cell r="N24">
            <v>149.81353228025503</v>
          </cell>
        </row>
        <row r="25">
          <cell r="I25">
            <v>1629.0272959873791</v>
          </cell>
          <cell r="N25">
            <v>149.50966521006396</v>
          </cell>
        </row>
        <row r="26">
          <cell r="I26">
            <v>1629.0272959873791</v>
          </cell>
          <cell r="N26">
            <v>149.20579813987288</v>
          </cell>
        </row>
        <row r="27">
          <cell r="I27">
            <v>1629.0272959873791</v>
          </cell>
          <cell r="N27">
            <v>148.9019310696818</v>
          </cell>
        </row>
        <row r="28">
          <cell r="I28">
            <v>1629.0272959873791</v>
          </cell>
          <cell r="N28">
            <v>148.59806399949073</v>
          </cell>
        </row>
        <row r="29">
          <cell r="I29">
            <v>1629.0272959873794</v>
          </cell>
          <cell r="N29">
            <v>148.29419692929963</v>
          </cell>
        </row>
        <row r="30">
          <cell r="I30">
            <v>1629.0272959873794</v>
          </cell>
          <cell r="N30">
            <v>148.29419692929963</v>
          </cell>
        </row>
        <row r="31">
          <cell r="I31">
            <v>1629.0272959873794</v>
          </cell>
          <cell r="N31">
            <v>148.29419692929963</v>
          </cell>
        </row>
        <row r="32">
          <cell r="I32">
            <v>1629.0272959873794</v>
          </cell>
          <cell r="N32">
            <v>148.29419692929963</v>
          </cell>
        </row>
        <row r="33">
          <cell r="I33">
            <v>1629.0272959873794</v>
          </cell>
          <cell r="N33">
            <v>148.29419692929963</v>
          </cell>
        </row>
        <row r="34">
          <cell r="I34">
            <v>1629.0272959873794</v>
          </cell>
          <cell r="N34">
            <v>148.29419692929963</v>
          </cell>
        </row>
        <row r="35">
          <cell r="I35">
            <v>1629.0272959873794</v>
          </cell>
          <cell r="N35">
            <v>148.29419692929963</v>
          </cell>
        </row>
        <row r="36">
          <cell r="I36">
            <v>1629.0272959873794</v>
          </cell>
          <cell r="N36">
            <v>148.29419692929963</v>
          </cell>
        </row>
        <row r="37">
          <cell r="I37">
            <v>1629.0272959873794</v>
          </cell>
          <cell r="N37">
            <v>148.29419692929963</v>
          </cell>
        </row>
        <row r="38">
          <cell r="I38">
            <v>1629.0272959873794</v>
          </cell>
          <cell r="N38">
            <v>148.29419692929963</v>
          </cell>
        </row>
        <row r="39">
          <cell r="I39">
            <v>1629.0272959873794</v>
          </cell>
          <cell r="N39">
            <v>148.29419692929963</v>
          </cell>
        </row>
        <row r="40">
          <cell r="I40">
            <v>1629.0272959873794</v>
          </cell>
          <cell r="N40">
            <v>148.29419692929963</v>
          </cell>
        </row>
        <row r="41">
          <cell r="I41">
            <v>1629.0272959873794</v>
          </cell>
          <cell r="N41">
            <v>148.29419692929963</v>
          </cell>
        </row>
        <row r="42">
          <cell r="I42">
            <v>1629.0272959873794</v>
          </cell>
          <cell r="N42">
            <v>148.29419692929963</v>
          </cell>
        </row>
        <row r="43">
          <cell r="I43">
            <v>1629.0272959873794</v>
          </cell>
          <cell r="N43">
            <v>148.29419692929963</v>
          </cell>
        </row>
        <row r="44">
          <cell r="I44">
            <v>1629.0272959873794</v>
          </cell>
          <cell r="N44">
            <v>148.29419692929963</v>
          </cell>
        </row>
        <row r="45">
          <cell r="I45">
            <v>1629.0272959873794</v>
          </cell>
          <cell r="N45">
            <v>148.29419692929963</v>
          </cell>
        </row>
        <row r="46">
          <cell r="I46">
            <v>1629.0272959873794</v>
          </cell>
          <cell r="N46">
            <v>148.29419692929963</v>
          </cell>
        </row>
        <row r="47">
          <cell r="I47">
            <v>1629.0272959873794</v>
          </cell>
          <cell r="N47">
            <v>148.29419692929963</v>
          </cell>
        </row>
        <row r="48">
          <cell r="I48">
            <v>1629.0272959873794</v>
          </cell>
          <cell r="N48">
            <v>148.29419692929963</v>
          </cell>
        </row>
        <row r="49">
          <cell r="I49">
            <v>1629.0272959873794</v>
          </cell>
          <cell r="N49">
            <v>148.29419692929963</v>
          </cell>
        </row>
      </sheetData>
      <sheetData sheetId="11">
        <row r="7">
          <cell r="C7">
            <v>391.4327758721418</v>
          </cell>
        </row>
        <row r="8">
          <cell r="C8">
            <v>393.2171194806901</v>
          </cell>
        </row>
        <row r="9">
          <cell r="C9">
            <v>390.61792978133775</v>
          </cell>
        </row>
        <row r="10">
          <cell r="C10">
            <v>388.9726427511776</v>
          </cell>
        </row>
        <row r="11">
          <cell r="C11">
            <v>384.58131158420804</v>
          </cell>
        </row>
        <row r="12">
          <cell r="C12">
            <v>380.45054944186006</v>
          </cell>
        </row>
        <row r="13">
          <cell r="C13">
            <v>361.73508364207976</v>
          </cell>
        </row>
        <row r="14">
          <cell r="C14">
            <v>357.48865752026546</v>
          </cell>
        </row>
        <row r="15">
          <cell r="C15">
            <v>367.46883619741214</v>
          </cell>
        </row>
        <row r="16">
          <cell r="C16">
            <v>389.1787949797853</v>
          </cell>
        </row>
        <row r="17">
          <cell r="C17">
            <v>440.4158059616492</v>
          </cell>
        </row>
        <row r="18">
          <cell r="C18">
            <v>459.9721095321933</v>
          </cell>
        </row>
        <row r="19">
          <cell r="C19">
            <v>459.9721095321933</v>
          </cell>
        </row>
        <row r="20">
          <cell r="C20">
            <v>459.9721095321933</v>
          </cell>
        </row>
        <row r="21">
          <cell r="C21">
            <v>459.9721095321933</v>
          </cell>
        </row>
        <row r="22">
          <cell r="C22">
            <v>459.9721095321933</v>
          </cell>
        </row>
        <row r="23">
          <cell r="C23">
            <v>459.9721095321933</v>
          </cell>
        </row>
        <row r="24">
          <cell r="C24">
            <v>459.9721095321933</v>
          </cell>
        </row>
        <row r="25">
          <cell r="C25">
            <v>459.9721095321933</v>
          </cell>
        </row>
        <row r="26">
          <cell r="C26">
            <v>459.9721095321933</v>
          </cell>
        </row>
        <row r="27">
          <cell r="C27">
            <v>459.9721095321933</v>
          </cell>
        </row>
        <row r="28">
          <cell r="C28">
            <v>459.9721095321933</v>
          </cell>
        </row>
        <row r="29">
          <cell r="C29">
            <v>459.9721095321933</v>
          </cell>
        </row>
        <row r="30">
          <cell r="C30">
            <v>459.9721095321933</v>
          </cell>
        </row>
        <row r="31">
          <cell r="C31">
            <v>459.9721095321933</v>
          </cell>
        </row>
        <row r="32">
          <cell r="C32">
            <v>459.9721095321933</v>
          </cell>
        </row>
        <row r="33">
          <cell r="C33">
            <v>459.9721095321933</v>
          </cell>
        </row>
        <row r="34">
          <cell r="C34">
            <v>459.9721095321933</v>
          </cell>
        </row>
        <row r="35">
          <cell r="C35">
            <v>459.9721095321933</v>
          </cell>
        </row>
        <row r="36">
          <cell r="C36">
            <v>459.9721095321933</v>
          </cell>
        </row>
        <row r="37">
          <cell r="C37">
            <v>459.9721095321933</v>
          </cell>
        </row>
        <row r="38">
          <cell r="C38">
            <v>459.9721095321933</v>
          </cell>
        </row>
        <row r="39">
          <cell r="C39">
            <v>459.9721095321933</v>
          </cell>
        </row>
        <row r="40">
          <cell r="C40">
            <v>459.9721095321933</v>
          </cell>
        </row>
        <row r="41">
          <cell r="C41">
            <v>459.9721095321933</v>
          </cell>
        </row>
        <row r="42">
          <cell r="C42">
            <v>459.9721095321933</v>
          </cell>
        </row>
        <row r="43">
          <cell r="C43">
            <v>459.9721095321933</v>
          </cell>
        </row>
        <row r="44">
          <cell r="C44">
            <v>459.9721095321933</v>
          </cell>
        </row>
        <row r="45">
          <cell r="C45">
            <v>459.9721095321933</v>
          </cell>
        </row>
        <row r="46">
          <cell r="C46">
            <v>459.9721095321933</v>
          </cell>
        </row>
        <row r="47">
          <cell r="C47">
            <v>459.9721095321933</v>
          </cell>
        </row>
        <row r="48">
          <cell r="C48">
            <v>459.9721095321933</v>
          </cell>
        </row>
        <row r="49">
          <cell r="C49">
            <v>459.9721095321933</v>
          </cell>
        </row>
      </sheetData>
      <sheetData sheetId="12">
        <row r="7">
          <cell r="J7">
            <v>7097.432371931185</v>
          </cell>
          <cell r="O7">
            <v>1015.0434116384968</v>
          </cell>
        </row>
        <row r="8">
          <cell r="J8">
            <v>7882.203711054562</v>
          </cell>
          <cell r="O8">
            <v>1226.4482714197666</v>
          </cell>
        </row>
        <row r="9">
          <cell r="J9">
            <v>7535.115566270298</v>
          </cell>
          <cell r="O9">
            <v>1142.4412686783594</v>
          </cell>
        </row>
        <row r="10">
          <cell r="J10">
            <v>8852.399705229507</v>
          </cell>
          <cell r="O10">
            <v>1588.7845137973882</v>
          </cell>
        </row>
        <row r="11">
          <cell r="J11">
            <v>8155.170535817925</v>
          </cell>
          <cell r="O11">
            <v>1282.2811525145912</v>
          </cell>
        </row>
        <row r="12">
          <cell r="J12">
            <v>9099.321401636395</v>
          </cell>
          <cell r="O12">
            <v>1251.4900175616485</v>
          </cell>
        </row>
        <row r="13">
          <cell r="J13">
            <v>8529.220934194258</v>
          </cell>
          <cell r="O13">
            <v>1193.1866157959607</v>
          </cell>
        </row>
        <row r="14">
          <cell r="J14">
            <v>8852.7723460627</v>
          </cell>
          <cell r="O14">
            <v>1417.1128250375439</v>
          </cell>
        </row>
        <row r="15">
          <cell r="J15">
            <v>8742.73147361865</v>
          </cell>
          <cell r="O15">
            <v>1904.72648220042</v>
          </cell>
        </row>
        <row r="16">
          <cell r="J16">
            <v>7520.303550224626</v>
          </cell>
          <cell r="O16">
            <v>1681.201051433074</v>
          </cell>
        </row>
        <row r="17">
          <cell r="J17">
            <v>6919.838408586961</v>
          </cell>
          <cell r="O17">
            <v>2008.7259458936649</v>
          </cell>
        </row>
        <row r="18">
          <cell r="J18">
            <v>6319.3732669492965</v>
          </cell>
          <cell r="O18">
            <v>2336.2508403542556</v>
          </cell>
        </row>
        <row r="19">
          <cell r="J19">
            <v>5718.908125311631</v>
          </cell>
          <cell r="O19">
            <v>2663.775734814846</v>
          </cell>
        </row>
        <row r="20">
          <cell r="J20">
            <v>5391.048897280736</v>
          </cell>
          <cell r="O20">
            <v>2663.775734814846</v>
          </cell>
        </row>
        <row r="21">
          <cell r="J21">
            <v>5063.189669249841</v>
          </cell>
          <cell r="O21">
            <v>2663.775734814846</v>
          </cell>
        </row>
        <row r="22">
          <cell r="J22">
            <v>4735.330441218946</v>
          </cell>
          <cell r="O22">
            <v>2663.775734814846</v>
          </cell>
        </row>
        <row r="23">
          <cell r="J23">
            <v>4407.4712131880515</v>
          </cell>
          <cell r="O23">
            <v>2663.775734814846</v>
          </cell>
        </row>
        <row r="24">
          <cell r="J24">
            <v>4079.6119851571566</v>
          </cell>
          <cell r="O24">
            <v>2663.7757348148466</v>
          </cell>
        </row>
        <row r="25">
          <cell r="J25">
            <v>4079.6119851571566</v>
          </cell>
          <cell r="O25">
            <v>2663.7757348148466</v>
          </cell>
        </row>
        <row r="26">
          <cell r="J26">
            <v>4079.6119851571566</v>
          </cell>
          <cell r="O26">
            <v>2663.7757348148466</v>
          </cell>
        </row>
        <row r="27">
          <cell r="J27">
            <v>4079.6119851571566</v>
          </cell>
          <cell r="O27">
            <v>2663.7757348148466</v>
          </cell>
        </row>
        <row r="28">
          <cell r="J28">
            <v>4079.6119851571566</v>
          </cell>
          <cell r="O28">
            <v>2663.7757348148466</v>
          </cell>
        </row>
        <row r="29">
          <cell r="J29">
            <v>4079.6119851571566</v>
          </cell>
          <cell r="O29">
            <v>2663.7757348148466</v>
          </cell>
        </row>
        <row r="30">
          <cell r="J30">
            <v>4079.6119851571566</v>
          </cell>
          <cell r="O30">
            <v>2663.7757348148466</v>
          </cell>
        </row>
        <row r="31">
          <cell r="J31">
            <v>4079.6119851571566</v>
          </cell>
          <cell r="O31">
            <v>2663.7757348148466</v>
          </cell>
        </row>
        <row r="32">
          <cell r="J32">
            <v>4079.6119851571566</v>
          </cell>
          <cell r="O32">
            <v>2663.7757348148466</v>
          </cell>
        </row>
        <row r="33">
          <cell r="J33">
            <v>4079.6119851571566</v>
          </cell>
          <cell r="O33">
            <v>2663.7757348148466</v>
          </cell>
        </row>
        <row r="34">
          <cell r="J34">
            <v>4079.6119851571566</v>
          </cell>
          <cell r="O34">
            <v>2663.7757348148466</v>
          </cell>
        </row>
        <row r="35">
          <cell r="J35">
            <v>4079.6119851571566</v>
          </cell>
          <cell r="O35">
            <v>2663.7757348148466</v>
          </cell>
        </row>
        <row r="36">
          <cell r="J36">
            <v>4079.6119851571566</v>
          </cell>
          <cell r="O36">
            <v>2663.7757348148466</v>
          </cell>
        </row>
        <row r="37">
          <cell r="J37">
            <v>4079.6119851571566</v>
          </cell>
          <cell r="O37">
            <v>2663.7757348148466</v>
          </cell>
        </row>
        <row r="38">
          <cell r="J38">
            <v>4079.6119851571566</v>
          </cell>
          <cell r="O38">
            <v>2663.7757348148466</v>
          </cell>
        </row>
        <row r="39">
          <cell r="J39">
            <v>4079.6119851571566</v>
          </cell>
          <cell r="O39">
            <v>2663.7757348148466</v>
          </cell>
        </row>
        <row r="40">
          <cell r="J40">
            <v>4079.6119851571566</v>
          </cell>
          <cell r="O40">
            <v>2663.7757348148466</v>
          </cell>
        </row>
        <row r="41">
          <cell r="J41">
            <v>4079.6119851571566</v>
          </cell>
          <cell r="O41">
            <v>2663.7757348148466</v>
          </cell>
        </row>
        <row r="42">
          <cell r="J42">
            <v>4079.6119851571566</v>
          </cell>
          <cell r="O42">
            <v>2663.7757348148466</v>
          </cell>
        </row>
        <row r="43">
          <cell r="J43">
            <v>4079.6119851571566</v>
          </cell>
          <cell r="O43">
            <v>2663.7757348148466</v>
          </cell>
        </row>
        <row r="44">
          <cell r="J44">
            <v>4079.6119851571566</v>
          </cell>
          <cell r="O44">
            <v>2663.7757348148466</v>
          </cell>
        </row>
        <row r="45">
          <cell r="J45">
            <v>4079.6119851571566</v>
          </cell>
          <cell r="O45">
            <v>2663.7757348148466</v>
          </cell>
        </row>
        <row r="46">
          <cell r="J46">
            <v>4079.6119851571566</v>
          </cell>
          <cell r="O46">
            <v>2663.7757348148466</v>
          </cell>
        </row>
        <row r="47">
          <cell r="J47">
            <v>4079.6119851571566</v>
          </cell>
          <cell r="O47">
            <v>2663.7757348148466</v>
          </cell>
        </row>
        <row r="48">
          <cell r="J48">
            <v>4079.6119851571566</v>
          </cell>
          <cell r="O48">
            <v>2663.7757348148466</v>
          </cell>
        </row>
        <row r="49">
          <cell r="J49">
            <v>4079.6119851571566</v>
          </cell>
          <cell r="O49">
            <v>2663.7757348148466</v>
          </cell>
        </row>
      </sheetData>
      <sheetData sheetId="13">
        <row r="7">
          <cell r="C7">
            <v>909.1765094475186</v>
          </cell>
        </row>
        <row r="8">
          <cell r="C8">
            <v>934.0034603764643</v>
          </cell>
        </row>
        <row r="9">
          <cell r="C9">
            <v>887.4730910383832</v>
          </cell>
        </row>
        <row r="10">
          <cell r="C10">
            <v>821.1681951627509</v>
          </cell>
        </row>
        <row r="11">
          <cell r="C11">
            <v>805.9055026793653</v>
          </cell>
        </row>
        <row r="12">
          <cell r="C12">
            <v>803.2228751091249</v>
          </cell>
        </row>
        <row r="13">
          <cell r="C13">
            <v>826.941155560683</v>
          </cell>
        </row>
        <row r="14">
          <cell r="C14">
            <v>855.4290497346772</v>
          </cell>
        </row>
        <row r="15">
          <cell r="C15">
            <v>913.1040407025738</v>
          </cell>
        </row>
        <row r="16">
          <cell r="C16">
            <v>925.0096537536867</v>
          </cell>
        </row>
        <row r="17">
          <cell r="C17">
            <v>824.1154781130574</v>
          </cell>
        </row>
        <row r="18">
          <cell r="C18">
            <v>726.2254218488004</v>
          </cell>
        </row>
        <row r="19">
          <cell r="C19">
            <v>637.1674574509972</v>
          </cell>
        </row>
        <row r="20">
          <cell r="C20">
            <v>670.16689763225</v>
          </cell>
        </row>
        <row r="21">
          <cell r="C21">
            <v>702.3268886232686</v>
          </cell>
        </row>
        <row r="22">
          <cell r="C22">
            <v>733.2549911407472</v>
          </cell>
        </row>
        <row r="23">
          <cell r="C23">
            <v>766.2135028290323</v>
          </cell>
        </row>
        <row r="24">
          <cell r="C24">
            <v>800.3364246368237</v>
          </cell>
        </row>
        <row r="25">
          <cell r="C25">
            <v>825.5725036655832</v>
          </cell>
        </row>
        <row r="26">
          <cell r="C26">
            <v>851.4009064584538</v>
          </cell>
        </row>
        <row r="27">
          <cell r="C27">
            <v>877.0293095514446</v>
          </cell>
        </row>
        <row r="28">
          <cell r="C28">
            <v>902.0593523785366</v>
          </cell>
        </row>
        <row r="29">
          <cell r="C29">
            <v>927.2086630328896</v>
          </cell>
        </row>
        <row r="30">
          <cell r="C30">
            <v>951.846327868337</v>
          </cell>
        </row>
        <row r="31">
          <cell r="C31">
            <v>977.3187039865142</v>
          </cell>
        </row>
        <row r="32">
          <cell r="C32">
            <v>1002.6146156357254</v>
          </cell>
        </row>
        <row r="33">
          <cell r="C33">
            <v>1028.8135963417592</v>
          </cell>
        </row>
        <row r="34">
          <cell r="C34">
            <v>1055.940376840802</v>
          </cell>
        </row>
        <row r="35">
          <cell r="C35">
            <v>1081.8082004618802</v>
          </cell>
        </row>
        <row r="36">
          <cell r="C36">
            <v>1108.7610681014369</v>
          </cell>
        </row>
        <row r="37">
          <cell r="C37">
            <v>1137.377162845198</v>
          </cell>
        </row>
        <row r="38">
          <cell r="C38">
            <v>1164.009244071235</v>
          </cell>
        </row>
        <row r="39">
          <cell r="C39">
            <v>1192.0965130013092</v>
          </cell>
        </row>
        <row r="40">
          <cell r="C40">
            <v>1221.7589928658658</v>
          </cell>
        </row>
        <row r="41">
          <cell r="C41">
            <v>1251.5650532409238</v>
          </cell>
        </row>
        <row r="42">
          <cell r="C42">
            <v>1278.9702478157296</v>
          </cell>
        </row>
        <row r="43">
          <cell r="C43">
            <v>1310.251700563951</v>
          </cell>
        </row>
        <row r="44">
          <cell r="C44">
            <v>1340.2336892155554</v>
          </cell>
        </row>
        <row r="45">
          <cell r="C45">
            <v>1371.3408290615187</v>
          </cell>
        </row>
        <row r="46">
          <cell r="C46">
            <v>1402.2405512228536</v>
          </cell>
        </row>
        <row r="47">
          <cell r="C47">
            <v>1433.2740421136207</v>
          </cell>
        </row>
        <row r="48">
          <cell r="C48">
            <v>1461.5801345795917</v>
          </cell>
        </row>
        <row r="49">
          <cell r="C49">
            <v>1493.1365684671189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workbookViewId="0" topLeftCell="A40">
      <selection activeCell="M63" sqref="M63"/>
    </sheetView>
  </sheetViews>
  <sheetFormatPr defaultColWidth="9.140625" defaultRowHeight="12.75"/>
  <cols>
    <col min="1" max="1" width="5.00390625" style="0" bestFit="1" customWidth="1"/>
    <col min="2" max="2" width="11.140625" style="0" bestFit="1" customWidth="1"/>
    <col min="3" max="3" width="7.7109375" style="0" bestFit="1" customWidth="1"/>
    <col min="4" max="4" width="8.7109375" style="0" bestFit="1" customWidth="1"/>
    <col min="5" max="5" width="7.140625" style="0" bestFit="1" customWidth="1"/>
    <col min="6" max="6" width="9.421875" style="0" bestFit="1" customWidth="1"/>
    <col min="7" max="7" width="6.7109375" style="0" bestFit="1" customWidth="1"/>
    <col min="8" max="8" width="10.28125" style="0" bestFit="1" customWidth="1"/>
    <col min="9" max="9" width="8.28125" style="0" bestFit="1" customWidth="1"/>
    <col min="10" max="10" width="7.7109375" style="0" bestFit="1" customWidth="1"/>
    <col min="11" max="11" width="10.140625" style="0" bestFit="1" customWidth="1"/>
    <col min="12" max="12" width="8.00390625" style="0" bestFit="1" customWidth="1"/>
  </cols>
  <sheetData>
    <row r="1" ht="12.75">
      <c r="A1" t="s">
        <v>0</v>
      </c>
    </row>
    <row r="4" spans="2:16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1988</v>
      </c>
      <c r="B5" s="1">
        <f>+'[1]Jernbane'!I7</f>
        <v>2710.954413581645</v>
      </c>
      <c r="C5" s="1">
        <f>+'[1]Jernbane'!N7</f>
        <v>442.3027716438326</v>
      </c>
      <c r="D5" s="1">
        <f>+'[1]Småbåde'!C7</f>
        <v>391.4327758721418</v>
      </c>
      <c r="E5" s="1">
        <f>+'[1]National sea'!J7</f>
        <v>7097.432371931185</v>
      </c>
      <c r="F5" s="1">
        <f>+'[1]National sea'!O7</f>
        <v>1015.0434116384968</v>
      </c>
      <c r="G5" s="1">
        <f>+'[1]Nat fly'!C7</f>
        <v>909.1765094475186</v>
      </c>
      <c r="H5" s="1">
        <f>+'[1]PB benzin'!E6+'[1]PB diesel'!E6</f>
        <v>59311</v>
      </c>
      <c r="I5" s="1">
        <f>+'[1]VB benzin'!E6+'[1]VB diesel'!E6</f>
        <v>7624</v>
      </c>
      <c r="J5" s="1">
        <f>+'[1]Lastbiler'!E6</f>
        <v>23034</v>
      </c>
      <c r="K5" s="1">
        <f>+'[1]Busser'!E6</f>
        <v>5930</v>
      </c>
      <c r="L5" s="1">
        <f>+'[1]2-hjulere'!E6</f>
        <v>81</v>
      </c>
      <c r="M5" s="1">
        <f aca="true" t="shared" si="0" ref="M5:M47">SUM(B5:L5)</f>
        <v>108546.34225411482</v>
      </c>
      <c r="N5" s="1">
        <f aca="true" t="shared" si="1" ref="N5:N47">B5+D5+E5+G5+H5+K5+L5</f>
        <v>76430.9960708325</v>
      </c>
      <c r="O5" s="1">
        <f aca="true" t="shared" si="2" ref="O5:O47">C5+F5+I5+J5</f>
        <v>32115.34618328233</v>
      </c>
      <c r="P5" s="1">
        <f aca="true" t="shared" si="3" ref="P5:P47">SUM(N5:O5)</f>
        <v>108546.34225411483</v>
      </c>
    </row>
    <row r="6" spans="1:16" ht="12.75">
      <c r="A6">
        <f aca="true" t="shared" si="4" ref="A6:A47">+A5+1</f>
        <v>1989</v>
      </c>
      <c r="B6" s="1">
        <f>+'[1]Jernbane'!I8</f>
        <v>2486.1487003143297</v>
      </c>
      <c r="C6" s="1">
        <f>+'[1]Jernbane'!N8</f>
        <v>433.29233298155657</v>
      </c>
      <c r="D6" s="1">
        <f>+'[1]Småbåde'!C8</f>
        <v>393.2171194806901</v>
      </c>
      <c r="E6" s="1">
        <f>+'[1]National sea'!J8</f>
        <v>7882.203711054562</v>
      </c>
      <c r="F6" s="1">
        <f>+'[1]National sea'!O8</f>
        <v>1226.4482714197666</v>
      </c>
      <c r="G6" s="1">
        <f>+'[1]Nat fly'!C8</f>
        <v>934.0034603764643</v>
      </c>
      <c r="H6" s="1">
        <f>+'[1]PB benzin'!E7+'[1]PB diesel'!E7</f>
        <v>59466</v>
      </c>
      <c r="I6" s="1">
        <f>+'[1]VB benzin'!E7+'[1]VB diesel'!E7</f>
        <v>7986</v>
      </c>
      <c r="J6" s="1">
        <f>+'[1]Lastbiler'!E7</f>
        <v>23882</v>
      </c>
      <c r="K6" s="1">
        <f>+'[1]Busser'!E7</f>
        <v>6141</v>
      </c>
      <c r="L6" s="1">
        <f>+'[1]2-hjulere'!E7</f>
        <v>81</v>
      </c>
      <c r="M6" s="1">
        <f t="shared" si="0"/>
        <v>110911.31359562738</v>
      </c>
      <c r="N6" s="1">
        <f t="shared" si="1"/>
        <v>77383.57299122604</v>
      </c>
      <c r="O6" s="1">
        <f t="shared" si="2"/>
        <v>33527.74060440132</v>
      </c>
      <c r="P6" s="1">
        <f t="shared" si="3"/>
        <v>110911.31359562736</v>
      </c>
    </row>
    <row r="7" spans="1:16" ht="12.75">
      <c r="A7">
        <f t="shared" si="4"/>
        <v>1990</v>
      </c>
      <c r="B7" s="1">
        <f>+'[1]Jernbane'!I9</f>
        <v>2329.1601164095264</v>
      </c>
      <c r="C7" s="1">
        <f>+'[1]Jernbane'!N9</f>
        <v>459.1415903905154</v>
      </c>
      <c r="D7" s="1">
        <f>+'[1]Småbåde'!C9</f>
        <v>390.61792978133775</v>
      </c>
      <c r="E7" s="1">
        <f>+'[1]National sea'!J9</f>
        <v>7535.115566270298</v>
      </c>
      <c r="F7" s="1">
        <f>+'[1]National sea'!O9</f>
        <v>1142.4412686783594</v>
      </c>
      <c r="G7" s="1">
        <f>+'[1]Nat fly'!C9</f>
        <v>887.4730910383832</v>
      </c>
      <c r="H7" s="1">
        <f>+'[1]PB benzin'!E8+'[1]PB diesel'!E8</f>
        <v>59958</v>
      </c>
      <c r="I7" s="1">
        <f>+'[1]VB benzin'!E8+'[1]VB diesel'!E8</f>
        <v>9287</v>
      </c>
      <c r="J7" s="1">
        <f>+'[1]Lastbiler'!E8</f>
        <v>23293</v>
      </c>
      <c r="K7" s="1">
        <f>+'[1]Busser'!E8</f>
        <v>6344</v>
      </c>
      <c r="L7" s="1">
        <f>+'[1]2-hjulere'!E8</f>
        <v>82</v>
      </c>
      <c r="M7" s="1">
        <f t="shared" si="0"/>
        <v>111707.94956256842</v>
      </c>
      <c r="N7" s="1">
        <f t="shared" si="1"/>
        <v>77526.36670349955</v>
      </c>
      <c r="O7" s="1">
        <f t="shared" si="2"/>
        <v>34181.582859068876</v>
      </c>
      <c r="P7" s="1">
        <f t="shared" si="3"/>
        <v>111707.94956256842</v>
      </c>
    </row>
    <row r="8" spans="1:16" ht="12.75">
      <c r="A8">
        <f t="shared" si="4"/>
        <v>1991</v>
      </c>
      <c r="B8" s="1">
        <f>+'[1]Jernbane'!I10</f>
        <v>2373.7861391025385</v>
      </c>
      <c r="C8" s="1">
        <f>+'[1]Jernbane'!N10</f>
        <v>457.0172215755914</v>
      </c>
      <c r="D8" s="1">
        <f>+'[1]Småbåde'!C10</f>
        <v>388.9726427511776</v>
      </c>
      <c r="E8" s="1">
        <f>+'[1]National sea'!J10</f>
        <v>8852.399705229507</v>
      </c>
      <c r="F8" s="1">
        <f>+'[1]National sea'!O10</f>
        <v>1588.7845137973882</v>
      </c>
      <c r="G8" s="1">
        <f>+'[1]Nat fly'!C10</f>
        <v>821.1681951627509</v>
      </c>
      <c r="H8" s="1">
        <f>+'[1]PB benzin'!E9+'[1]PB diesel'!E9</f>
        <v>57830</v>
      </c>
      <c r="I8" s="1">
        <f>+'[1]VB benzin'!E9+'[1]VB diesel'!E9</f>
        <v>9608</v>
      </c>
      <c r="J8" s="1">
        <f>+'[1]Lastbiler'!E9</f>
        <v>23900</v>
      </c>
      <c r="K8" s="1">
        <f>+'[1]Busser'!E9</f>
        <v>6230</v>
      </c>
      <c r="L8" s="1">
        <f>+'[1]2-hjulere'!E9</f>
        <v>80</v>
      </c>
      <c r="M8" s="1">
        <f t="shared" si="0"/>
        <v>112130.12841761895</v>
      </c>
      <c r="N8" s="1">
        <f t="shared" si="1"/>
        <v>76576.32668224597</v>
      </c>
      <c r="O8" s="1">
        <f t="shared" si="2"/>
        <v>35553.80173537298</v>
      </c>
      <c r="P8" s="1">
        <f t="shared" si="3"/>
        <v>112130.12841761895</v>
      </c>
    </row>
    <row r="9" spans="1:16" ht="12.75">
      <c r="A9">
        <f t="shared" si="4"/>
        <v>1992</v>
      </c>
      <c r="B9" s="1">
        <f>+'[1]Jernbane'!I11</f>
        <v>2518.647706786058</v>
      </c>
      <c r="C9" s="1">
        <f>+'[1]Jernbane'!N11</f>
        <v>473.8717206084211</v>
      </c>
      <c r="D9" s="1">
        <f>+'[1]Småbåde'!C11</f>
        <v>384.58131158420804</v>
      </c>
      <c r="E9" s="1">
        <f>+'[1]National sea'!J11</f>
        <v>8155.170535817925</v>
      </c>
      <c r="F9" s="1">
        <f>+'[1]National sea'!O11</f>
        <v>1282.2811525145912</v>
      </c>
      <c r="G9" s="1">
        <f>+'[1]Nat fly'!C11</f>
        <v>805.9055026793653</v>
      </c>
      <c r="H9" s="1">
        <f>+'[1]PB benzin'!E10+'[1]PB diesel'!E10</f>
        <v>56286</v>
      </c>
      <c r="I9" s="1">
        <f>+'[1]VB benzin'!E10+'[1]VB diesel'!E10</f>
        <v>9491</v>
      </c>
      <c r="J9" s="1">
        <f>+'[1]Lastbiler'!E10</f>
        <v>23622</v>
      </c>
      <c r="K9" s="1">
        <f>+'[1]Busser'!E10</f>
        <v>5976</v>
      </c>
      <c r="L9" s="1">
        <f>+'[1]2-hjulere'!E10</f>
        <v>84</v>
      </c>
      <c r="M9" s="1">
        <f t="shared" si="0"/>
        <v>109079.45792999057</v>
      </c>
      <c r="N9" s="1">
        <f t="shared" si="1"/>
        <v>74210.30505686755</v>
      </c>
      <c r="O9" s="1">
        <f t="shared" si="2"/>
        <v>34869.152873123014</v>
      </c>
      <c r="P9" s="1">
        <f t="shared" si="3"/>
        <v>109079.45792999057</v>
      </c>
    </row>
    <row r="10" spans="1:16" ht="12.75">
      <c r="A10">
        <f t="shared" si="4"/>
        <v>1993</v>
      </c>
      <c r="B10" s="1">
        <f>+'[1]Jernbane'!I12</f>
        <v>2613.776312608953</v>
      </c>
      <c r="C10" s="1">
        <f>+'[1]Jernbane'!N12</f>
        <v>480.86134897118967</v>
      </c>
      <c r="D10" s="1">
        <f>+'[1]Småbåde'!C12</f>
        <v>380.45054944186006</v>
      </c>
      <c r="E10" s="1">
        <f>+'[1]National sea'!J12</f>
        <v>9099.321401636395</v>
      </c>
      <c r="F10" s="1">
        <f>+'[1]National sea'!O12</f>
        <v>1251.4900175616485</v>
      </c>
      <c r="G10" s="1">
        <f>+'[1]Nat fly'!C12</f>
        <v>803.2228751091249</v>
      </c>
      <c r="H10" s="1">
        <f>+'[1]PB benzin'!E11+'[1]PB diesel'!E11</f>
        <v>53013</v>
      </c>
      <c r="I10" s="1">
        <f>+'[1]VB benzin'!E11+'[1]VB diesel'!E11</f>
        <v>9525</v>
      </c>
      <c r="J10" s="1">
        <f>+'[1]Lastbiler'!E11</f>
        <v>23537</v>
      </c>
      <c r="K10" s="1">
        <f>+'[1]Busser'!E11</f>
        <v>5834</v>
      </c>
      <c r="L10" s="1">
        <f>+'[1]2-hjulere'!E11</f>
        <v>82</v>
      </c>
      <c r="M10" s="1">
        <f t="shared" si="0"/>
        <v>106620.12250532917</v>
      </c>
      <c r="N10" s="1">
        <f t="shared" si="1"/>
        <v>71825.77113879634</v>
      </c>
      <c r="O10" s="1">
        <f t="shared" si="2"/>
        <v>34794.351366532836</v>
      </c>
      <c r="P10" s="1">
        <f t="shared" si="3"/>
        <v>106620.12250532917</v>
      </c>
    </row>
    <row r="11" spans="1:16" ht="12.75">
      <c r="A11">
        <f t="shared" si="4"/>
        <v>1994</v>
      </c>
      <c r="B11" s="1">
        <f>+'[1]Jernbane'!I13</f>
        <v>2377.0154162219715</v>
      </c>
      <c r="C11" s="1">
        <f>+'[1]Jernbane'!N13</f>
        <v>427.85358099113677</v>
      </c>
      <c r="D11" s="1">
        <f>+'[1]Småbåde'!C13</f>
        <v>361.73508364207976</v>
      </c>
      <c r="E11" s="1">
        <f>+'[1]National sea'!J13</f>
        <v>8529.220934194258</v>
      </c>
      <c r="F11" s="1">
        <f>+'[1]National sea'!O13</f>
        <v>1193.1866157959607</v>
      </c>
      <c r="G11" s="1">
        <f>+'[1]Nat fly'!C13</f>
        <v>826.941155560683</v>
      </c>
      <c r="H11" s="1">
        <f>+'[1]PB benzin'!E12+'[1]PB diesel'!E12</f>
        <v>49926</v>
      </c>
      <c r="I11" s="1">
        <f>+'[1]VB benzin'!E12+'[1]VB diesel'!E12</f>
        <v>10160</v>
      </c>
      <c r="J11" s="1">
        <f>+'[1]Lastbiler'!E12</f>
        <v>23994</v>
      </c>
      <c r="K11" s="1">
        <f>+'[1]Busser'!E12</f>
        <v>5950</v>
      </c>
      <c r="L11" s="1">
        <f>+'[1]2-hjulere'!E12</f>
        <v>87</v>
      </c>
      <c r="M11" s="1">
        <f t="shared" si="0"/>
        <v>103832.9527864061</v>
      </c>
      <c r="N11" s="1">
        <f t="shared" si="1"/>
        <v>68057.912589619</v>
      </c>
      <c r="O11" s="1">
        <f t="shared" si="2"/>
        <v>35775.0401967871</v>
      </c>
      <c r="P11" s="1">
        <f t="shared" si="3"/>
        <v>103832.9527864061</v>
      </c>
    </row>
    <row r="12" spans="1:16" ht="12.75">
      <c r="A12">
        <f t="shared" si="4"/>
        <v>1995</v>
      </c>
      <c r="B12" s="1">
        <f>+'[1]Jernbane'!I14</f>
        <v>2351.046228843129</v>
      </c>
      <c r="C12" s="1">
        <f>+'[1]Jernbane'!N14</f>
        <v>484.9162861753202</v>
      </c>
      <c r="D12" s="1">
        <f>+'[1]Småbåde'!C14</f>
        <v>357.48865752026546</v>
      </c>
      <c r="E12" s="1">
        <f>+'[1]National sea'!J14</f>
        <v>8852.7723460627</v>
      </c>
      <c r="F12" s="1">
        <f>+'[1]National sea'!O14</f>
        <v>1417.1128250375439</v>
      </c>
      <c r="G12" s="1">
        <f>+'[1]Nat fly'!C14</f>
        <v>855.4290497346772</v>
      </c>
      <c r="H12" s="1">
        <f>+'[1]PB benzin'!E13+'[1]PB diesel'!E13</f>
        <v>47324</v>
      </c>
      <c r="I12" s="1">
        <f>+'[1]VB benzin'!E13+'[1]VB diesel'!E13</f>
        <v>9414</v>
      </c>
      <c r="J12" s="1">
        <f>+'[1]Lastbiler'!E13</f>
        <v>24002</v>
      </c>
      <c r="K12" s="1">
        <f>+'[1]Busser'!E13</f>
        <v>5275</v>
      </c>
      <c r="L12" s="1">
        <f>+'[1]2-hjulere'!E13</f>
        <v>94</v>
      </c>
      <c r="M12" s="1">
        <f t="shared" si="0"/>
        <v>100427.76539337364</v>
      </c>
      <c r="N12" s="1">
        <f t="shared" si="1"/>
        <v>65109.73628216077</v>
      </c>
      <c r="O12" s="1">
        <f t="shared" si="2"/>
        <v>35318.02911121286</v>
      </c>
      <c r="P12" s="1">
        <f t="shared" si="3"/>
        <v>100427.76539337363</v>
      </c>
    </row>
    <row r="13" spans="1:16" ht="12.75">
      <c r="A13">
        <f t="shared" si="4"/>
        <v>1996</v>
      </c>
      <c r="B13" s="1">
        <f>+'[1]Jernbane'!I15</f>
        <v>2433.8312865540697</v>
      </c>
      <c r="C13" s="1">
        <f>+'[1]Jernbane'!N15</f>
        <v>379.59923604100175</v>
      </c>
      <c r="D13" s="1">
        <f>+'[1]Småbåde'!C15</f>
        <v>367.46883619741214</v>
      </c>
      <c r="E13" s="1">
        <f>+'[1]National sea'!J15</f>
        <v>8742.73147361865</v>
      </c>
      <c r="F13" s="1">
        <f>+'[1]National sea'!O15</f>
        <v>1904.72648220042</v>
      </c>
      <c r="G13" s="1">
        <f>+'[1]Nat fly'!C15</f>
        <v>913.1040407025738</v>
      </c>
      <c r="H13" s="1">
        <f>+'[1]PB benzin'!E14+'[1]PB diesel'!E14</f>
        <v>45021</v>
      </c>
      <c r="I13" s="1">
        <f>+'[1]VB benzin'!E14+'[1]VB diesel'!E14</f>
        <v>9178</v>
      </c>
      <c r="J13" s="1">
        <f>+'[1]Lastbiler'!E14</f>
        <v>23616</v>
      </c>
      <c r="K13" s="1">
        <f>+'[1]Busser'!E14</f>
        <v>5047</v>
      </c>
      <c r="L13" s="1">
        <f>+'[1]2-hjulere'!E14</f>
        <v>97</v>
      </c>
      <c r="M13" s="1">
        <f t="shared" si="0"/>
        <v>97700.46135531412</v>
      </c>
      <c r="N13" s="1">
        <f t="shared" si="1"/>
        <v>62622.13563707271</v>
      </c>
      <c r="O13" s="1">
        <f t="shared" si="2"/>
        <v>35078.32571824142</v>
      </c>
      <c r="P13" s="1">
        <f t="shared" si="3"/>
        <v>97700.46135531412</v>
      </c>
    </row>
    <row r="14" spans="1:16" ht="12.75">
      <c r="A14">
        <f t="shared" si="4"/>
        <v>1997</v>
      </c>
      <c r="B14" s="1">
        <f>+'[1]Jernbane'!I16</f>
        <v>2430.5011528971004</v>
      </c>
      <c r="C14" s="1">
        <f>+'[1]Jernbane'!N16</f>
        <v>305.2576830518484</v>
      </c>
      <c r="D14" s="1">
        <f>+'[1]Småbåde'!C16</f>
        <v>389.1787949797853</v>
      </c>
      <c r="E14" s="1">
        <f>+'[1]National sea'!J16</f>
        <v>7520.303550224626</v>
      </c>
      <c r="F14" s="1">
        <f>+'[1]National sea'!O16</f>
        <v>1681.201051433074</v>
      </c>
      <c r="G14" s="1">
        <f>+'[1]Nat fly'!C16</f>
        <v>925.0096537536867</v>
      </c>
      <c r="H14" s="1">
        <f>+'[1]PB benzin'!E15+'[1]PB diesel'!E15</f>
        <v>40418</v>
      </c>
      <c r="I14" s="1">
        <f>+'[1]VB benzin'!E15+'[1]VB diesel'!E15</f>
        <v>7792</v>
      </c>
      <c r="J14" s="1">
        <f>+'[1]Lastbiler'!E15</f>
        <v>24347</v>
      </c>
      <c r="K14" s="1">
        <f>+'[1]Busser'!E15</f>
        <v>5222</v>
      </c>
      <c r="L14" s="1">
        <f>+'[1]2-hjulere'!E15</f>
        <v>105</v>
      </c>
      <c r="M14" s="1">
        <f t="shared" si="0"/>
        <v>91135.45188634012</v>
      </c>
      <c r="N14" s="1">
        <f t="shared" si="1"/>
        <v>57009.9931518552</v>
      </c>
      <c r="O14" s="1">
        <f t="shared" si="2"/>
        <v>34125.45873448492</v>
      </c>
      <c r="P14" s="1">
        <f t="shared" si="3"/>
        <v>91135.45188634012</v>
      </c>
    </row>
    <row r="15" spans="1:16" ht="12.75">
      <c r="A15">
        <f t="shared" si="4"/>
        <v>1998</v>
      </c>
      <c r="B15" s="1">
        <f>+'[1]Jernbane'!I17</f>
        <v>2164.8340544912035</v>
      </c>
      <c r="C15" s="1">
        <f>+'[1]Jernbane'!N17</f>
        <v>253.8709480860892</v>
      </c>
      <c r="D15" s="1">
        <f>+'[1]Småbåde'!C17</f>
        <v>440.4158059616492</v>
      </c>
      <c r="E15" s="1">
        <f>+'[1]National sea'!J17</f>
        <v>6919.838408586961</v>
      </c>
      <c r="F15" s="1">
        <f>+'[1]National sea'!O17</f>
        <v>2008.7259458936649</v>
      </c>
      <c r="G15" s="1">
        <f>+'[1]Nat fly'!C17</f>
        <v>824.1154781130574</v>
      </c>
      <c r="H15" s="1">
        <f>+'[1]PB benzin'!E16+'[1]PB diesel'!E16</f>
        <v>39349</v>
      </c>
      <c r="I15" s="1">
        <f>+'[1]VB benzin'!E16+'[1]VB diesel'!E16</f>
        <v>7322</v>
      </c>
      <c r="J15" s="1">
        <f>+'[1]Lastbiler'!E16</f>
        <v>24599</v>
      </c>
      <c r="K15" s="1">
        <f>+'[1]Busser'!E16</f>
        <v>5234</v>
      </c>
      <c r="L15" s="1">
        <f>+'[1]2-hjulere'!E16</f>
        <v>111</v>
      </c>
      <c r="M15" s="1">
        <f t="shared" si="0"/>
        <v>89226.80064113262</v>
      </c>
      <c r="N15" s="1">
        <f t="shared" si="1"/>
        <v>55043.203747152875</v>
      </c>
      <c r="O15" s="1">
        <f t="shared" si="2"/>
        <v>34183.59689397975</v>
      </c>
      <c r="P15" s="1">
        <f t="shared" si="3"/>
        <v>89226.80064113264</v>
      </c>
    </row>
    <row r="16" spans="1:16" ht="12.75">
      <c r="A16">
        <f t="shared" si="4"/>
        <v>1999</v>
      </c>
      <c r="B16" s="1">
        <f>+'[1]Jernbane'!I18</f>
        <v>1899.1669560853063</v>
      </c>
      <c r="C16" s="1">
        <f>+'[1]Jernbane'!N18</f>
        <v>202.48421312032997</v>
      </c>
      <c r="D16" s="1">
        <f>+'[1]Småbåde'!C18</f>
        <v>459.9721095321933</v>
      </c>
      <c r="E16" s="1">
        <f>+'[1]National sea'!J18</f>
        <v>6319.3732669492965</v>
      </c>
      <c r="F16" s="1">
        <f>+'[1]National sea'!O18</f>
        <v>2336.2508403542556</v>
      </c>
      <c r="G16" s="1">
        <f>+'[1]Nat fly'!C18</f>
        <v>726.2254218488004</v>
      </c>
      <c r="H16" s="1">
        <f>+'[1]PB benzin'!E17+'[1]PB diesel'!E17</f>
        <v>35397</v>
      </c>
      <c r="I16" s="1">
        <f>+'[1]VB benzin'!E17+'[1]VB diesel'!E17</f>
        <v>6282</v>
      </c>
      <c r="J16" s="1">
        <f>+'[1]Lastbiler'!E17</f>
        <v>22637</v>
      </c>
      <c r="K16" s="1">
        <f>+'[1]Busser'!E17</f>
        <v>4757</v>
      </c>
      <c r="L16" s="1">
        <f>+'[1]2-hjulere'!E17</f>
        <v>119</v>
      </c>
      <c r="M16" s="1">
        <f t="shared" si="0"/>
        <v>81135.47280789018</v>
      </c>
      <c r="N16" s="1">
        <f t="shared" si="1"/>
        <v>49677.7377544156</v>
      </c>
      <c r="O16" s="1">
        <f t="shared" si="2"/>
        <v>31457.735053474586</v>
      </c>
      <c r="P16" s="1">
        <f t="shared" si="3"/>
        <v>81135.47280789018</v>
      </c>
    </row>
    <row r="17" spans="1:16" ht="12.75">
      <c r="A17">
        <f t="shared" si="4"/>
        <v>2000</v>
      </c>
      <c r="B17" s="1">
        <f>+'[1]Jernbane'!I19</f>
        <v>1633.499857679409</v>
      </c>
      <c r="C17" s="1">
        <f>+'[1]Jernbane'!N19</f>
        <v>151.09747815457075</v>
      </c>
      <c r="D17" s="1">
        <f>+'[1]Småbåde'!C19</f>
        <v>459.9721095321933</v>
      </c>
      <c r="E17" s="1">
        <f>+'[1]National sea'!J19</f>
        <v>5718.908125311631</v>
      </c>
      <c r="F17" s="1">
        <f>+'[1]National sea'!O19</f>
        <v>2663.775734814846</v>
      </c>
      <c r="G17" s="1">
        <f>+'[1]Nat fly'!C19</f>
        <v>637.1674574509972</v>
      </c>
      <c r="H17" s="1">
        <f>+'[1]PB benzin'!E18+'[1]PB diesel'!E18</f>
        <v>32923.3712217814</v>
      </c>
      <c r="I17" s="1">
        <f>+'[1]VB benzin'!E18+'[1]VB diesel'!E18</f>
        <v>6416.444397490784</v>
      </c>
      <c r="J17" s="1">
        <f>+'[1]Lastbiler'!E18</f>
        <v>21504.98766542342</v>
      </c>
      <c r="K17" s="1">
        <f>+'[1]Busser'!E18</f>
        <v>4453.676888248005</v>
      </c>
      <c r="L17" s="1">
        <f>+'[1]2-hjulere'!E18</f>
        <v>119.8120619922096</v>
      </c>
      <c r="M17" s="1">
        <f t="shared" si="0"/>
        <v>76682.71299787948</v>
      </c>
      <c r="N17" s="1">
        <f t="shared" si="1"/>
        <v>45946.40772199585</v>
      </c>
      <c r="O17" s="1">
        <f t="shared" si="2"/>
        <v>30736.30527588362</v>
      </c>
      <c r="P17" s="1">
        <f t="shared" si="3"/>
        <v>76682.71299787947</v>
      </c>
    </row>
    <row r="18" spans="1:16" ht="12.75">
      <c r="A18">
        <f t="shared" si="4"/>
        <v>2001</v>
      </c>
      <c r="B18" s="1">
        <f>+'[1]Jernbane'!I20</f>
        <v>1632.605345341003</v>
      </c>
      <c r="C18" s="1">
        <f>+'[1]Jernbane'!N20</f>
        <v>150.8406889797076</v>
      </c>
      <c r="D18" s="1">
        <f>+'[1]Småbåde'!C20</f>
        <v>459.9721095321933</v>
      </c>
      <c r="E18" s="1">
        <f>+'[1]National sea'!J20</f>
        <v>5391.048897280736</v>
      </c>
      <c r="F18" s="1">
        <f>+'[1]National sea'!O20</f>
        <v>2663.775734814846</v>
      </c>
      <c r="G18" s="1">
        <f>+'[1]Nat fly'!C20</f>
        <v>670.16689763225</v>
      </c>
      <c r="H18" s="1">
        <f>+'[1]PB benzin'!E19+'[1]PB diesel'!E19</f>
        <v>30449.7424435628</v>
      </c>
      <c r="I18" s="1">
        <f>+'[1]VB benzin'!E19+'[1]VB diesel'!E19</f>
        <v>6550.888794981567</v>
      </c>
      <c r="J18" s="1">
        <f>+'[1]Lastbiler'!E19</f>
        <v>20372.975330846843</v>
      </c>
      <c r="K18" s="1">
        <f>+'[1]Busser'!E19</f>
        <v>4150.353776496008</v>
      </c>
      <c r="L18" s="1">
        <f>+'[1]2-hjulere'!E19</f>
        <v>120.6241239844192</v>
      </c>
      <c r="M18" s="1">
        <f t="shared" si="0"/>
        <v>72612.99414345238</v>
      </c>
      <c r="N18" s="1">
        <f t="shared" si="1"/>
        <v>42874.513593829404</v>
      </c>
      <c r="O18" s="1">
        <f t="shared" si="2"/>
        <v>29738.480549622964</v>
      </c>
      <c r="P18" s="1">
        <f t="shared" si="3"/>
        <v>72612.99414345236</v>
      </c>
    </row>
    <row r="19" spans="1:16" ht="12.75">
      <c r="A19">
        <f t="shared" si="4"/>
        <v>2002</v>
      </c>
      <c r="B19" s="1">
        <f>+'[1]Jernbane'!I21</f>
        <v>1631.710833002597</v>
      </c>
      <c r="C19" s="1">
        <f>+'[1]Jernbane'!N21</f>
        <v>150.58389980484446</v>
      </c>
      <c r="D19" s="1">
        <f>+'[1]Småbåde'!C21</f>
        <v>459.9721095321933</v>
      </c>
      <c r="E19" s="1">
        <f>+'[1]National sea'!J21</f>
        <v>5063.189669249841</v>
      </c>
      <c r="F19" s="1">
        <f>+'[1]National sea'!O21</f>
        <v>2663.775734814846</v>
      </c>
      <c r="G19" s="1">
        <f>+'[1]Nat fly'!C21</f>
        <v>702.3268886232686</v>
      </c>
      <c r="H19" s="1">
        <f>+'[1]PB benzin'!E20+'[1]PB diesel'!E20</f>
        <v>27976.1136653442</v>
      </c>
      <c r="I19" s="1">
        <f>+'[1]VB benzin'!E20+'[1]VB diesel'!E20</f>
        <v>6685.333192472352</v>
      </c>
      <c r="J19" s="1">
        <f>+'[1]Lastbiler'!E20</f>
        <v>19240.96299627026</v>
      </c>
      <c r="K19" s="1">
        <f>+'[1]Busser'!E20</f>
        <v>3847.0306647440125</v>
      </c>
      <c r="L19" s="1">
        <f>+'[1]2-hjulere'!E20</f>
        <v>121.4361859766288</v>
      </c>
      <c r="M19" s="1">
        <f t="shared" si="0"/>
        <v>68542.43583983506</v>
      </c>
      <c r="N19" s="1">
        <f t="shared" si="1"/>
        <v>39801.780016472745</v>
      </c>
      <c r="O19" s="1">
        <f t="shared" si="2"/>
        <v>28740.6558233623</v>
      </c>
      <c r="P19" s="1">
        <f t="shared" si="3"/>
        <v>68542.43583983505</v>
      </c>
    </row>
    <row r="20" spans="1:16" ht="12.75">
      <c r="A20">
        <f t="shared" si="4"/>
        <v>2003</v>
      </c>
      <c r="B20" s="1">
        <f>+'[1]Jernbane'!I22</f>
        <v>1630.816320664191</v>
      </c>
      <c r="C20" s="1">
        <f>+'[1]Jernbane'!N22</f>
        <v>150.32711062998132</v>
      </c>
      <c r="D20" s="1">
        <f>+'[1]Småbåde'!C22</f>
        <v>459.9721095321933</v>
      </c>
      <c r="E20" s="1">
        <f>+'[1]National sea'!J22</f>
        <v>4735.330441218946</v>
      </c>
      <c r="F20" s="1">
        <f>+'[1]National sea'!O22</f>
        <v>2663.775734814846</v>
      </c>
      <c r="G20" s="1">
        <f>+'[1]Nat fly'!C22</f>
        <v>733.2549911407472</v>
      </c>
      <c r="H20" s="1">
        <f>+'[1]PB benzin'!E21+'[1]PB diesel'!E21</f>
        <v>25502.4848871256</v>
      </c>
      <c r="I20" s="1">
        <f>+'[1]VB benzin'!E21+'[1]VB diesel'!E21</f>
        <v>6819.777589963135</v>
      </c>
      <c r="J20" s="1">
        <f>+'[1]Lastbiler'!E21</f>
        <v>18108.95066169368</v>
      </c>
      <c r="K20" s="1">
        <f>+'[1]Busser'!E21</f>
        <v>3543.7075529920166</v>
      </c>
      <c r="L20" s="1">
        <f>+'[1]2-hjulere'!E21</f>
        <v>122.24824796883841</v>
      </c>
      <c r="M20" s="1">
        <f t="shared" si="0"/>
        <v>64470.64564774418</v>
      </c>
      <c r="N20" s="1">
        <f t="shared" si="1"/>
        <v>36727.814550642535</v>
      </c>
      <c r="O20" s="1">
        <f t="shared" si="2"/>
        <v>27742.831097101644</v>
      </c>
      <c r="P20" s="1">
        <f t="shared" si="3"/>
        <v>64470.64564774418</v>
      </c>
    </row>
    <row r="21" spans="1:16" ht="12.75">
      <c r="A21">
        <f t="shared" si="4"/>
        <v>2004</v>
      </c>
      <c r="B21" s="1">
        <f>+'[1]Jernbane'!I23</f>
        <v>1629.921808325785</v>
      </c>
      <c r="C21" s="1">
        <f>+'[1]Jernbane'!N23</f>
        <v>150.07032145511818</v>
      </c>
      <c r="D21" s="1">
        <f>+'[1]Småbåde'!C23</f>
        <v>459.9721095321933</v>
      </c>
      <c r="E21" s="1">
        <f>+'[1]National sea'!J23</f>
        <v>4407.4712131880515</v>
      </c>
      <c r="F21" s="1">
        <f>+'[1]National sea'!O23</f>
        <v>2663.775734814846</v>
      </c>
      <c r="G21" s="1">
        <f>+'[1]Nat fly'!C23</f>
        <v>766.2135028290323</v>
      </c>
      <c r="H21" s="1">
        <f>+'[1]PB benzin'!E22+'[1]PB diesel'!E22</f>
        <v>23028.856108907</v>
      </c>
      <c r="I21" s="1">
        <f>+'[1]VB benzin'!E22+'[1]VB diesel'!E22</f>
        <v>6954.221987453919</v>
      </c>
      <c r="J21" s="1">
        <f>+'[1]Lastbiler'!E22</f>
        <v>16976.938327117103</v>
      </c>
      <c r="K21" s="1">
        <f>+'[1]Busser'!E22</f>
        <v>3240.384441240021</v>
      </c>
      <c r="L21" s="1">
        <f>+'[1]2-hjulere'!E22</f>
        <v>123.060309961048</v>
      </c>
      <c r="M21" s="1">
        <f t="shared" si="0"/>
        <v>60400.88586482411</v>
      </c>
      <c r="N21" s="1">
        <f t="shared" si="1"/>
        <v>33655.87949398313</v>
      </c>
      <c r="O21" s="1">
        <f t="shared" si="2"/>
        <v>26745.006370840987</v>
      </c>
      <c r="P21" s="1">
        <f t="shared" si="3"/>
        <v>60400.885864824115</v>
      </c>
    </row>
    <row r="22" spans="1:16" ht="12.75">
      <c r="A22">
        <f t="shared" si="4"/>
        <v>2005</v>
      </c>
      <c r="B22" s="1">
        <f>+'[1]Jernbane'!I24</f>
        <v>1629.0272959873791</v>
      </c>
      <c r="C22" s="1">
        <f>+'[1]Jernbane'!N24</f>
        <v>149.81353228025503</v>
      </c>
      <c r="D22" s="1">
        <f>+'[1]Småbåde'!C24</f>
        <v>459.9721095321933</v>
      </c>
      <c r="E22" s="1">
        <f>+'[1]National sea'!J24</f>
        <v>4079.6119851571566</v>
      </c>
      <c r="F22" s="1">
        <f>+'[1]National sea'!O24</f>
        <v>2663.7757348148466</v>
      </c>
      <c r="G22" s="1">
        <f>+'[1]Nat fly'!C24</f>
        <v>800.3364246368237</v>
      </c>
      <c r="H22" s="1">
        <f>+'[1]PB benzin'!E23+'[1]PB diesel'!E23</f>
        <v>20555.227330688405</v>
      </c>
      <c r="I22" s="1">
        <f>+'[1]VB benzin'!E23+'[1]VB diesel'!E23</f>
        <v>7088.666384944702</v>
      </c>
      <c r="J22" s="1">
        <f>+'[1]Lastbiler'!E23</f>
        <v>15844.925992540524</v>
      </c>
      <c r="K22" s="1">
        <f>+'[1]Busser'!E23</f>
        <v>2937.061329488025</v>
      </c>
      <c r="L22" s="1">
        <f>+'[1]2-hjulere'!E23</f>
        <v>123.87237195325761</v>
      </c>
      <c r="M22" s="1">
        <f t="shared" si="0"/>
        <v>56332.29049202357</v>
      </c>
      <c r="N22" s="1">
        <f t="shared" si="1"/>
        <v>30585.10884744324</v>
      </c>
      <c r="O22" s="1">
        <f t="shared" si="2"/>
        <v>25747.181644580327</v>
      </c>
      <c r="P22" s="1">
        <f t="shared" si="3"/>
        <v>56332.29049202357</v>
      </c>
    </row>
    <row r="23" spans="1:16" ht="12.75">
      <c r="A23">
        <f t="shared" si="4"/>
        <v>2006</v>
      </c>
      <c r="B23" s="1">
        <f>+'[1]Jernbane'!I25</f>
        <v>1629.0272959873791</v>
      </c>
      <c r="C23" s="1">
        <f>+'[1]Jernbane'!N25</f>
        <v>149.50966521006396</v>
      </c>
      <c r="D23" s="1">
        <f>+'[1]Småbåde'!C25</f>
        <v>459.9721095321933</v>
      </c>
      <c r="E23" s="1">
        <f>+'[1]National sea'!J25</f>
        <v>4079.6119851571566</v>
      </c>
      <c r="F23" s="1">
        <f>+'[1]National sea'!O25</f>
        <v>2663.7757348148466</v>
      </c>
      <c r="G23" s="1">
        <f>+'[1]Nat fly'!C25</f>
        <v>825.5725036655832</v>
      </c>
      <c r="H23" s="1">
        <f>+'[1]PB benzin'!E24+'[1]PB diesel'!E24</f>
        <v>18702.834765147458</v>
      </c>
      <c r="I23" s="1">
        <f>+'[1]VB benzin'!E24+'[1]VB diesel'!E24</f>
        <v>6915.201212362237</v>
      </c>
      <c r="J23" s="1">
        <f>+'[1]Lastbiler'!E24</f>
        <v>14885.005753699359</v>
      </c>
      <c r="K23" s="1">
        <f>+'[1]Busser'!E24</f>
        <v>2754.1232783547994</v>
      </c>
      <c r="L23" s="1">
        <f>+'[1]2-hjulere'!E24</f>
        <v>123.05755936056843</v>
      </c>
      <c r="M23" s="1">
        <f t="shared" si="0"/>
        <v>53187.691863291635</v>
      </c>
      <c r="N23" s="1">
        <f t="shared" si="1"/>
        <v>28574.19949720514</v>
      </c>
      <c r="O23" s="1">
        <f t="shared" si="2"/>
        <v>24613.492366086506</v>
      </c>
      <c r="P23" s="1">
        <f t="shared" si="3"/>
        <v>53187.69186329165</v>
      </c>
    </row>
    <row r="24" spans="1:16" ht="12.75">
      <c r="A24">
        <f t="shared" si="4"/>
        <v>2007</v>
      </c>
      <c r="B24" s="1">
        <f>+'[1]Jernbane'!I26</f>
        <v>1629.0272959873791</v>
      </c>
      <c r="C24" s="1">
        <f>+'[1]Jernbane'!N26</f>
        <v>149.20579813987288</v>
      </c>
      <c r="D24" s="1">
        <f>+'[1]Småbåde'!C26</f>
        <v>459.9721095321933</v>
      </c>
      <c r="E24" s="1">
        <f>+'[1]National sea'!J26</f>
        <v>4079.6119851571566</v>
      </c>
      <c r="F24" s="1">
        <f>+'[1]National sea'!O26</f>
        <v>2663.7757348148466</v>
      </c>
      <c r="G24" s="1">
        <f>+'[1]Nat fly'!C26</f>
        <v>851.4009064584538</v>
      </c>
      <c r="H24" s="1">
        <f>+'[1]PB benzin'!E25+'[1]PB diesel'!E25</f>
        <v>16850.44219960651</v>
      </c>
      <c r="I24" s="1">
        <f>+'[1]VB benzin'!E25+'[1]VB diesel'!E25</f>
        <v>6741.736039779774</v>
      </c>
      <c r="J24" s="1">
        <f>+'[1]Lastbiler'!E25</f>
        <v>13925.085514858194</v>
      </c>
      <c r="K24" s="1">
        <f>+'[1]Busser'!E25</f>
        <v>2571.1852272215738</v>
      </c>
      <c r="L24" s="1">
        <f>+'[1]2-hjulere'!E25</f>
        <v>122.24274676787925</v>
      </c>
      <c r="M24" s="1">
        <f t="shared" si="0"/>
        <v>50043.685558323836</v>
      </c>
      <c r="N24" s="1">
        <f t="shared" si="1"/>
        <v>26563.882470731147</v>
      </c>
      <c r="O24" s="1">
        <f t="shared" si="2"/>
        <v>23479.803087592685</v>
      </c>
      <c r="P24" s="1">
        <f t="shared" si="3"/>
        <v>50043.685558323836</v>
      </c>
    </row>
    <row r="25" spans="1:16" ht="12.75">
      <c r="A25">
        <f t="shared" si="4"/>
        <v>2008</v>
      </c>
      <c r="B25" s="1">
        <f>+'[1]Jernbane'!I27</f>
        <v>1629.0272959873791</v>
      </c>
      <c r="C25" s="1">
        <f>+'[1]Jernbane'!N27</f>
        <v>148.9019310696818</v>
      </c>
      <c r="D25" s="1">
        <f>+'[1]Småbåde'!C27</f>
        <v>459.9721095321933</v>
      </c>
      <c r="E25" s="1">
        <f>+'[1]National sea'!J27</f>
        <v>4079.6119851571566</v>
      </c>
      <c r="F25" s="1">
        <f>+'[1]National sea'!O27</f>
        <v>2663.7757348148466</v>
      </c>
      <c r="G25" s="1">
        <f>+'[1]Nat fly'!C27</f>
        <v>877.0293095514446</v>
      </c>
      <c r="H25" s="1">
        <f>+'[1]PB benzin'!E26+'[1]PB diesel'!E26</f>
        <v>14998.04963406556</v>
      </c>
      <c r="I25" s="1">
        <f>+'[1]VB benzin'!E26+'[1]VB diesel'!E26</f>
        <v>6568.270867197309</v>
      </c>
      <c r="J25" s="1">
        <f>+'[1]Lastbiler'!E26</f>
        <v>12965.16527601703</v>
      </c>
      <c r="K25" s="1">
        <f>+'[1]Busser'!E26</f>
        <v>2388.247176088348</v>
      </c>
      <c r="L25" s="1">
        <f>+'[1]2-hjulere'!E26</f>
        <v>121.42793417519009</v>
      </c>
      <c r="M25" s="1">
        <f t="shared" si="0"/>
        <v>46899.479253656136</v>
      </c>
      <c r="N25" s="1">
        <f t="shared" si="1"/>
        <v>24553.365444557276</v>
      </c>
      <c r="O25" s="1">
        <f t="shared" si="2"/>
        <v>22346.113809098868</v>
      </c>
      <c r="P25" s="1">
        <f t="shared" si="3"/>
        <v>46899.47925365614</v>
      </c>
    </row>
    <row r="26" spans="1:16" ht="12.75">
      <c r="A26">
        <f t="shared" si="4"/>
        <v>2009</v>
      </c>
      <c r="B26" s="1">
        <f>+'[1]Jernbane'!I28</f>
        <v>1629.0272959873791</v>
      </c>
      <c r="C26" s="1">
        <f>+'[1]Jernbane'!N28</f>
        <v>148.59806399949073</v>
      </c>
      <c r="D26" s="1">
        <f>+'[1]Småbåde'!C28</f>
        <v>459.9721095321933</v>
      </c>
      <c r="E26" s="1">
        <f>+'[1]National sea'!J28</f>
        <v>4079.6119851571566</v>
      </c>
      <c r="F26" s="1">
        <f>+'[1]National sea'!O28</f>
        <v>2663.7757348148466</v>
      </c>
      <c r="G26" s="1">
        <f>+'[1]Nat fly'!C28</f>
        <v>902.0593523785366</v>
      </c>
      <c r="H26" s="1">
        <f>+'[1]PB benzin'!E27+'[1]PB diesel'!E27</f>
        <v>13145.657068524613</v>
      </c>
      <c r="I26" s="1">
        <f>+'[1]VB benzin'!E27+'[1]VB diesel'!E27</f>
        <v>6394.8056946148445</v>
      </c>
      <c r="J26" s="1">
        <f>+'[1]Lastbiler'!E27</f>
        <v>12005.245037175862</v>
      </c>
      <c r="K26" s="1">
        <f>+'[1]Busser'!E27</f>
        <v>2205.3091249551226</v>
      </c>
      <c r="L26" s="1">
        <f>+'[1]2-hjulere'!E27</f>
        <v>120.61312158250091</v>
      </c>
      <c r="M26" s="1">
        <f t="shared" si="0"/>
        <v>43754.67458872254</v>
      </c>
      <c r="N26" s="1">
        <f t="shared" si="1"/>
        <v>22542.2500581175</v>
      </c>
      <c r="O26" s="1">
        <f t="shared" si="2"/>
        <v>21212.424530605043</v>
      </c>
      <c r="P26" s="1">
        <f t="shared" si="3"/>
        <v>43754.67458872254</v>
      </c>
    </row>
    <row r="27" spans="1:16" ht="12.75">
      <c r="A27">
        <f t="shared" si="4"/>
        <v>2010</v>
      </c>
      <c r="B27" s="1">
        <f>+'[1]Jernbane'!I29</f>
        <v>1629.0272959873794</v>
      </c>
      <c r="C27" s="1">
        <f>+'[1]Jernbane'!N29</f>
        <v>148.29419692929963</v>
      </c>
      <c r="D27" s="1">
        <f>+'[1]Småbåde'!C29</f>
        <v>459.9721095321933</v>
      </c>
      <c r="E27" s="1">
        <f>+'[1]National sea'!J29</f>
        <v>4079.6119851571566</v>
      </c>
      <c r="F27" s="1">
        <f>+'[1]National sea'!O29</f>
        <v>2663.7757348148466</v>
      </c>
      <c r="G27" s="1">
        <f>+'[1]Nat fly'!C29</f>
        <v>927.2086630328896</v>
      </c>
      <c r="H27" s="1">
        <f>+'[1]PB benzin'!E28+'[1]PB diesel'!E28</f>
        <v>11293.264502983666</v>
      </c>
      <c r="I27" s="1">
        <f>+'[1]VB benzin'!E28+'[1]VB diesel'!E28</f>
        <v>6221.34052203238</v>
      </c>
      <c r="J27" s="1">
        <f>+'[1]Lastbiler'!E28</f>
        <v>11045.324798334697</v>
      </c>
      <c r="K27" s="1">
        <f>+'[1]Busser'!E28</f>
        <v>2022.3710738218972</v>
      </c>
      <c r="L27" s="1">
        <f>+'[1]2-hjulere'!E28</f>
        <v>119.79830898981173</v>
      </c>
      <c r="M27" s="1">
        <f t="shared" si="0"/>
        <v>40609.989191616216</v>
      </c>
      <c r="N27" s="1">
        <f t="shared" si="1"/>
        <v>20531.253939504993</v>
      </c>
      <c r="O27" s="1">
        <f t="shared" si="2"/>
        <v>20078.735252111226</v>
      </c>
      <c r="P27" s="1">
        <f t="shared" si="3"/>
        <v>40609.989191616216</v>
      </c>
    </row>
    <row r="28" spans="1:16" ht="12.75">
      <c r="A28">
        <f t="shared" si="4"/>
        <v>2011</v>
      </c>
      <c r="B28" s="1">
        <f>+'[1]Jernbane'!I30</f>
        <v>1629.0272959873794</v>
      </c>
      <c r="C28" s="1">
        <f>+'[1]Jernbane'!N30</f>
        <v>148.29419692929963</v>
      </c>
      <c r="D28" s="1">
        <f>+'[1]Småbåde'!C30</f>
        <v>459.9721095321933</v>
      </c>
      <c r="E28" s="1">
        <f>+'[1]National sea'!J30</f>
        <v>4079.6119851571566</v>
      </c>
      <c r="F28" s="1">
        <f>+'[1]National sea'!O30</f>
        <v>2663.7757348148466</v>
      </c>
      <c r="G28" s="1">
        <f>+'[1]Nat fly'!C30</f>
        <v>951.846327868337</v>
      </c>
      <c r="H28" s="1">
        <f>+'[1]PB benzin'!E29+'[1]PB diesel'!E29</f>
        <v>10378.764854711602</v>
      </c>
      <c r="I28" s="1">
        <f>+'[1]VB benzin'!E29+'[1]VB diesel'!E29</f>
        <v>6102.8343521492225</v>
      </c>
      <c r="J28" s="1">
        <f>+'[1]Lastbiler'!E29</f>
        <v>10281.329781840946</v>
      </c>
      <c r="K28" s="1">
        <f>+'[1]Busser'!E29</f>
        <v>1880.2195981495445</v>
      </c>
      <c r="L28" s="1">
        <f>+'[1]2-hjulere'!E29</f>
        <v>117.43040518471108</v>
      </c>
      <c r="M28" s="1">
        <f t="shared" si="0"/>
        <v>38693.10664232524</v>
      </c>
      <c r="N28" s="1">
        <f t="shared" si="1"/>
        <v>19496.872576590926</v>
      </c>
      <c r="O28" s="1">
        <f t="shared" si="2"/>
        <v>19196.234065734316</v>
      </c>
      <c r="P28" s="1">
        <f t="shared" si="3"/>
        <v>38693.10664232524</v>
      </c>
    </row>
    <row r="29" spans="1:16" ht="12.75">
      <c r="A29">
        <f t="shared" si="4"/>
        <v>2012</v>
      </c>
      <c r="B29" s="1">
        <f>+'[1]Jernbane'!I31</f>
        <v>1629.0272959873794</v>
      </c>
      <c r="C29" s="1">
        <f>+'[1]Jernbane'!N31</f>
        <v>148.29419692929963</v>
      </c>
      <c r="D29" s="1">
        <f>+'[1]Småbåde'!C31</f>
        <v>459.9721095321933</v>
      </c>
      <c r="E29" s="1">
        <f>+'[1]National sea'!J31</f>
        <v>4079.6119851571566</v>
      </c>
      <c r="F29" s="1">
        <f>+'[1]National sea'!O31</f>
        <v>2663.7757348148466</v>
      </c>
      <c r="G29" s="1">
        <f>+'[1]Nat fly'!C31</f>
        <v>977.3187039865142</v>
      </c>
      <c r="H29" s="1">
        <f>+'[1]PB benzin'!E30+'[1]PB diesel'!E30</f>
        <v>9464.265206439539</v>
      </c>
      <c r="I29" s="1">
        <f>+'[1]VB benzin'!E30+'[1]VB diesel'!E30</f>
        <v>5984.328182266064</v>
      </c>
      <c r="J29" s="1">
        <f>+'[1]Lastbiler'!E30</f>
        <v>9517.334765347196</v>
      </c>
      <c r="K29" s="1">
        <f>+'[1]Busser'!E30</f>
        <v>1738.0681224771918</v>
      </c>
      <c r="L29" s="1">
        <f>+'[1]2-hjulere'!E30</f>
        <v>115.06250137961042</v>
      </c>
      <c r="M29" s="1">
        <f t="shared" si="0"/>
        <v>36777.058804316985</v>
      </c>
      <c r="N29" s="1">
        <f t="shared" si="1"/>
        <v>18463.325924959583</v>
      </c>
      <c r="O29" s="1">
        <f t="shared" si="2"/>
        <v>18313.732879357405</v>
      </c>
      <c r="P29" s="1">
        <f t="shared" si="3"/>
        <v>36777.058804316985</v>
      </c>
    </row>
    <row r="30" spans="1:16" ht="12.75">
      <c r="A30">
        <f t="shared" si="4"/>
        <v>2013</v>
      </c>
      <c r="B30" s="1">
        <f>+'[1]Jernbane'!I32</f>
        <v>1629.0272959873794</v>
      </c>
      <c r="C30" s="1">
        <f>+'[1]Jernbane'!N32</f>
        <v>148.29419692929963</v>
      </c>
      <c r="D30" s="1">
        <f>+'[1]Småbåde'!C32</f>
        <v>459.9721095321933</v>
      </c>
      <c r="E30" s="1">
        <f>+'[1]National sea'!J32</f>
        <v>4079.6119851571566</v>
      </c>
      <c r="F30" s="1">
        <f>+'[1]National sea'!O32</f>
        <v>2663.7757348148466</v>
      </c>
      <c r="G30" s="1">
        <f>+'[1]Nat fly'!C32</f>
        <v>1002.6146156357254</v>
      </c>
      <c r="H30" s="1">
        <f>+'[1]PB benzin'!E31+'[1]PB diesel'!E31</f>
        <v>8549.765558167475</v>
      </c>
      <c r="I30" s="1">
        <f>+'[1]VB benzin'!E31+'[1]VB diesel'!E31</f>
        <v>5865.822012382906</v>
      </c>
      <c r="J30" s="1">
        <f>+'[1]Lastbiler'!E31</f>
        <v>8753.339748853443</v>
      </c>
      <c r="K30" s="1">
        <f>+'[1]Busser'!E31</f>
        <v>1595.916646804839</v>
      </c>
      <c r="L30" s="1">
        <f>+'[1]2-hjulere'!E31</f>
        <v>112.69459757450979</v>
      </c>
      <c r="M30" s="1">
        <f t="shared" si="0"/>
        <v>34860.834501839774</v>
      </c>
      <c r="N30" s="1">
        <f t="shared" si="1"/>
        <v>17429.60280885928</v>
      </c>
      <c r="O30" s="1">
        <f t="shared" si="2"/>
        <v>17431.231692980495</v>
      </c>
      <c r="P30" s="1">
        <f t="shared" si="3"/>
        <v>34860.834501839774</v>
      </c>
    </row>
    <row r="31" spans="1:16" ht="12.75">
      <c r="A31">
        <f t="shared" si="4"/>
        <v>2014</v>
      </c>
      <c r="B31" s="1">
        <f>+'[1]Jernbane'!I33</f>
        <v>1629.0272959873794</v>
      </c>
      <c r="C31" s="1">
        <f>+'[1]Jernbane'!N33</f>
        <v>148.29419692929963</v>
      </c>
      <c r="D31" s="1">
        <f>+'[1]Småbåde'!C33</f>
        <v>459.9721095321933</v>
      </c>
      <c r="E31" s="1">
        <f>+'[1]National sea'!J33</f>
        <v>4079.6119851571566</v>
      </c>
      <c r="F31" s="1">
        <f>+'[1]National sea'!O33</f>
        <v>2663.7757348148466</v>
      </c>
      <c r="G31" s="1">
        <f>+'[1]Nat fly'!C33</f>
        <v>1028.8135963417592</v>
      </c>
      <c r="H31" s="1">
        <f>+'[1]PB benzin'!E32+'[1]PB diesel'!E32</f>
        <v>7635.265909895412</v>
      </c>
      <c r="I31" s="1">
        <f>+'[1]VB benzin'!E32+'[1]VB diesel'!E32</f>
        <v>5747.315842499747</v>
      </c>
      <c r="J31" s="1">
        <f>+'[1]Lastbiler'!E32</f>
        <v>7989.344732359693</v>
      </c>
      <c r="K31" s="1">
        <f>+'[1]Busser'!E32</f>
        <v>1453.7651711324863</v>
      </c>
      <c r="L31" s="1">
        <f>+'[1]2-hjulere'!E32</f>
        <v>110.32669376940913</v>
      </c>
      <c r="M31" s="1">
        <f t="shared" si="0"/>
        <v>32945.513268419374</v>
      </c>
      <c r="N31" s="1">
        <f t="shared" si="1"/>
        <v>16396.782761815797</v>
      </c>
      <c r="O31" s="1">
        <f t="shared" si="2"/>
        <v>16548.730506603588</v>
      </c>
      <c r="P31" s="1">
        <f t="shared" si="3"/>
        <v>32945.51326841938</v>
      </c>
    </row>
    <row r="32" spans="1:16" ht="12.75">
      <c r="A32">
        <f t="shared" si="4"/>
        <v>2015</v>
      </c>
      <c r="B32" s="1">
        <f>+'[1]Jernbane'!I34</f>
        <v>1629.0272959873794</v>
      </c>
      <c r="C32" s="1">
        <f>+'[1]Jernbane'!N34</f>
        <v>148.29419692929963</v>
      </c>
      <c r="D32" s="1">
        <f>+'[1]Småbåde'!C34</f>
        <v>459.9721095321933</v>
      </c>
      <c r="E32" s="1">
        <f>+'[1]National sea'!J34</f>
        <v>4079.6119851571566</v>
      </c>
      <c r="F32" s="1">
        <f>+'[1]National sea'!O34</f>
        <v>2663.7757348148466</v>
      </c>
      <c r="G32" s="1">
        <f>+'[1]Nat fly'!C34</f>
        <v>1055.940376840802</v>
      </c>
      <c r="H32" s="1">
        <f>+'[1]PB benzin'!E33+'[1]PB diesel'!E33</f>
        <v>6720.766261623348</v>
      </c>
      <c r="I32" s="1">
        <f>+'[1]VB benzin'!E33+'[1]VB diesel'!E33</f>
        <v>5628.8096726165895</v>
      </c>
      <c r="J32" s="1">
        <f>+'[1]Lastbiler'!E33</f>
        <v>7225.349715865942</v>
      </c>
      <c r="K32" s="1">
        <f>+'[1]Busser'!E33</f>
        <v>1311.6136954601336</v>
      </c>
      <c r="L32" s="1">
        <f>+'[1]2-hjulere'!E33</f>
        <v>107.95878996430848</v>
      </c>
      <c r="M32" s="1">
        <f t="shared" si="0"/>
        <v>31031.119834792</v>
      </c>
      <c r="N32" s="1">
        <f t="shared" si="1"/>
        <v>15364.89051456532</v>
      </c>
      <c r="O32" s="1">
        <f t="shared" si="2"/>
        <v>15666.229320226677</v>
      </c>
      <c r="P32" s="1">
        <f t="shared" si="3"/>
        <v>31031.119834792</v>
      </c>
    </row>
    <row r="33" spans="1:16" ht="12.75">
      <c r="A33">
        <f t="shared" si="4"/>
        <v>2016</v>
      </c>
      <c r="B33" s="1">
        <f>+'[1]Jernbane'!I35</f>
        <v>1629.0272959873794</v>
      </c>
      <c r="C33" s="1">
        <f>+'[1]Jernbane'!N35</f>
        <v>148.29419692929963</v>
      </c>
      <c r="D33" s="1">
        <f>+'[1]Småbåde'!C35</f>
        <v>459.9721095321933</v>
      </c>
      <c r="E33" s="1">
        <f>+'[1]National sea'!J35</f>
        <v>4079.6119851571566</v>
      </c>
      <c r="F33" s="1">
        <f>+'[1]National sea'!O35</f>
        <v>2663.7757348148466</v>
      </c>
      <c r="G33" s="1">
        <f>+'[1]Nat fly'!C35</f>
        <v>1081.8082004618802</v>
      </c>
      <c r="H33" s="1">
        <f>+'[1]PB benzin'!E34+'[1]PB diesel'!E34</f>
        <v>6296.296940572074</v>
      </c>
      <c r="I33" s="1">
        <f>+'[1]VB benzin'!E34+'[1]VB diesel'!E34</f>
        <v>5585.648899557426</v>
      </c>
      <c r="J33" s="1">
        <f>+'[1]Lastbiler'!E34</f>
        <v>6844.55055074006</v>
      </c>
      <c r="K33" s="1">
        <f>+'[1]Busser'!E34</f>
        <v>1236.060237433862</v>
      </c>
      <c r="L33" s="1">
        <f>+'[1]2-hjulere'!E34</f>
        <v>106.23132570314867</v>
      </c>
      <c r="M33" s="1">
        <f t="shared" si="0"/>
        <v>30131.27747688933</v>
      </c>
      <c r="N33" s="1">
        <f t="shared" si="1"/>
        <v>14889.008094847695</v>
      </c>
      <c r="O33" s="1">
        <f t="shared" si="2"/>
        <v>15242.269382041632</v>
      </c>
      <c r="P33" s="1">
        <f t="shared" si="3"/>
        <v>30131.27747688933</v>
      </c>
    </row>
    <row r="34" spans="1:16" ht="12.75">
      <c r="A34">
        <f t="shared" si="4"/>
        <v>2017</v>
      </c>
      <c r="B34" s="1">
        <f>+'[1]Jernbane'!I36</f>
        <v>1629.0272959873794</v>
      </c>
      <c r="C34" s="1">
        <f>+'[1]Jernbane'!N36</f>
        <v>148.29419692929963</v>
      </c>
      <c r="D34" s="1">
        <f>+'[1]Småbåde'!C36</f>
        <v>459.9721095321933</v>
      </c>
      <c r="E34" s="1">
        <f>+'[1]National sea'!J36</f>
        <v>4079.6119851571566</v>
      </c>
      <c r="F34" s="1">
        <f>+'[1]National sea'!O36</f>
        <v>2663.7757348148466</v>
      </c>
      <c r="G34" s="1">
        <f>+'[1]Nat fly'!C36</f>
        <v>1108.7610681014369</v>
      </c>
      <c r="H34" s="1">
        <f>+'[1]PB benzin'!E35+'[1]PB diesel'!E35</f>
        <v>5871.827619520801</v>
      </c>
      <c r="I34" s="1">
        <f>+'[1]VB benzin'!E35+'[1]VB diesel'!E35</f>
        <v>5542.488126498262</v>
      </c>
      <c r="J34" s="1">
        <f>+'[1]Lastbiler'!E35</f>
        <v>6463.751385614178</v>
      </c>
      <c r="K34" s="1">
        <f>+'[1]Busser'!E35</f>
        <v>1160.5067794075908</v>
      </c>
      <c r="L34" s="1">
        <f>+'[1]2-hjulere'!E35</f>
        <v>104.50386144198886</v>
      </c>
      <c r="M34" s="1">
        <f t="shared" si="0"/>
        <v>29232.520163005134</v>
      </c>
      <c r="N34" s="1">
        <f t="shared" si="1"/>
        <v>14414.210719148547</v>
      </c>
      <c r="O34" s="1">
        <f t="shared" si="2"/>
        <v>14818.309443856586</v>
      </c>
      <c r="P34" s="1">
        <f t="shared" si="3"/>
        <v>29232.52016300513</v>
      </c>
    </row>
    <row r="35" spans="1:16" ht="12.75">
      <c r="A35">
        <f t="shared" si="4"/>
        <v>2018</v>
      </c>
      <c r="B35" s="1">
        <f>+'[1]Jernbane'!I37</f>
        <v>1629.0272959873794</v>
      </c>
      <c r="C35" s="1">
        <f>+'[1]Jernbane'!N37</f>
        <v>148.29419692929963</v>
      </c>
      <c r="D35" s="1">
        <f>+'[1]Småbåde'!C37</f>
        <v>459.9721095321933</v>
      </c>
      <c r="E35" s="1">
        <f>+'[1]National sea'!J37</f>
        <v>4079.6119851571566</v>
      </c>
      <c r="F35" s="1">
        <f>+'[1]National sea'!O37</f>
        <v>2663.7757348148466</v>
      </c>
      <c r="G35" s="1">
        <f>+'[1]Nat fly'!C37</f>
        <v>1137.377162845198</v>
      </c>
      <c r="H35" s="1">
        <f>+'[1]PB benzin'!E36+'[1]PB diesel'!E36</f>
        <v>5447.358298469527</v>
      </c>
      <c r="I35" s="1">
        <f>+'[1]VB benzin'!E36+'[1]VB diesel'!E36</f>
        <v>5499.327353439099</v>
      </c>
      <c r="J35" s="1">
        <f>+'[1]Lastbiler'!E36</f>
        <v>6082.952220488296</v>
      </c>
      <c r="K35" s="1">
        <f>+'[1]Busser'!E36</f>
        <v>1084.9533213813193</v>
      </c>
      <c r="L35" s="1">
        <f>+'[1]2-hjulere'!E36</f>
        <v>102.77639718082904</v>
      </c>
      <c r="M35" s="1">
        <f t="shared" si="0"/>
        <v>28335.426076225143</v>
      </c>
      <c r="N35" s="1">
        <f t="shared" si="1"/>
        <v>13941.076570553601</v>
      </c>
      <c r="O35" s="1">
        <f t="shared" si="2"/>
        <v>14394.349505671542</v>
      </c>
      <c r="P35" s="1">
        <f t="shared" si="3"/>
        <v>28335.426076225143</v>
      </c>
    </row>
    <row r="36" spans="1:16" ht="12.75">
      <c r="A36">
        <f t="shared" si="4"/>
        <v>2019</v>
      </c>
      <c r="B36" s="1">
        <f>+'[1]Jernbane'!I38</f>
        <v>1629.0272959873794</v>
      </c>
      <c r="C36" s="1">
        <f>+'[1]Jernbane'!N38</f>
        <v>148.29419692929963</v>
      </c>
      <c r="D36" s="1">
        <f>+'[1]Småbåde'!C38</f>
        <v>459.9721095321933</v>
      </c>
      <c r="E36" s="1">
        <f>+'[1]National sea'!J38</f>
        <v>4079.6119851571566</v>
      </c>
      <c r="F36" s="1">
        <f>+'[1]National sea'!O38</f>
        <v>2663.7757348148466</v>
      </c>
      <c r="G36" s="1">
        <f>+'[1]Nat fly'!C38</f>
        <v>1164.009244071235</v>
      </c>
      <c r="H36" s="1">
        <f>+'[1]PB benzin'!E37+'[1]PB diesel'!E37</f>
        <v>5022.888977418253</v>
      </c>
      <c r="I36" s="1">
        <f>+'[1]VB benzin'!E37+'[1]VB diesel'!E37</f>
        <v>5456.166580379935</v>
      </c>
      <c r="J36" s="1">
        <f>+'[1]Lastbiler'!E37</f>
        <v>5702.153055362414</v>
      </c>
      <c r="K36" s="1">
        <f>+'[1]Busser'!E37</f>
        <v>1009.3998633550478</v>
      </c>
      <c r="L36" s="1">
        <f>+'[1]2-hjulere'!E37</f>
        <v>101.04893291966923</v>
      </c>
      <c r="M36" s="1">
        <f t="shared" si="0"/>
        <v>27436.347975927423</v>
      </c>
      <c r="N36" s="1">
        <f t="shared" si="1"/>
        <v>13465.958408440934</v>
      </c>
      <c r="O36" s="1">
        <f t="shared" si="2"/>
        <v>13970.389567486496</v>
      </c>
      <c r="P36" s="1">
        <f t="shared" si="3"/>
        <v>27436.34797592743</v>
      </c>
    </row>
    <row r="37" spans="1:16" ht="12.75">
      <c r="A37">
        <f t="shared" si="4"/>
        <v>2020</v>
      </c>
      <c r="B37" s="1">
        <f>+'[1]Jernbane'!I39</f>
        <v>1629.0272959873794</v>
      </c>
      <c r="C37" s="1">
        <f>+'[1]Jernbane'!N39</f>
        <v>148.29419692929963</v>
      </c>
      <c r="D37" s="1">
        <f>+'[1]Småbåde'!C39</f>
        <v>459.9721095321933</v>
      </c>
      <c r="E37" s="1">
        <f>+'[1]National sea'!J39</f>
        <v>4079.6119851571566</v>
      </c>
      <c r="F37" s="1">
        <f>+'[1]National sea'!O39</f>
        <v>2663.7757348148466</v>
      </c>
      <c r="G37" s="1">
        <f>+'[1]Nat fly'!C39</f>
        <v>1192.0965130013092</v>
      </c>
      <c r="H37" s="1">
        <f>+'[1]PB benzin'!E38+'[1]PB diesel'!E38</f>
        <v>4598.419656366979</v>
      </c>
      <c r="I37" s="1">
        <f>+'[1]VB benzin'!E38+'[1]VB diesel'!E38</f>
        <v>5413.005807320772</v>
      </c>
      <c r="J37" s="1">
        <f>+'[1]Lastbiler'!E38</f>
        <v>5321.353890236532</v>
      </c>
      <c r="K37" s="1">
        <f>+'[1]Busser'!E38</f>
        <v>933.8464053287764</v>
      </c>
      <c r="L37" s="1">
        <f>+'[1]2-hjulere'!E38</f>
        <v>99.32146865850942</v>
      </c>
      <c r="M37" s="1">
        <f t="shared" si="0"/>
        <v>26538.725063333753</v>
      </c>
      <c r="N37" s="1">
        <f t="shared" si="1"/>
        <v>12992.295434032303</v>
      </c>
      <c r="O37" s="1">
        <f t="shared" si="2"/>
        <v>13546.429629301449</v>
      </c>
      <c r="P37" s="1">
        <f t="shared" si="3"/>
        <v>26538.725063333753</v>
      </c>
    </row>
    <row r="38" spans="1:16" ht="12.75">
      <c r="A38">
        <f t="shared" si="4"/>
        <v>2021</v>
      </c>
      <c r="B38" s="1">
        <f>+'[1]Jernbane'!I40</f>
        <v>1629.0272959873794</v>
      </c>
      <c r="C38" s="1">
        <f>+'[1]Jernbane'!N40</f>
        <v>148.29419692929963</v>
      </c>
      <c r="D38" s="1">
        <f>+'[1]Småbåde'!C40</f>
        <v>459.9721095321933</v>
      </c>
      <c r="E38" s="1">
        <f>+'[1]National sea'!J40</f>
        <v>4079.6119851571566</v>
      </c>
      <c r="F38" s="1">
        <f>+'[1]National sea'!O40</f>
        <v>2663.7757348148466</v>
      </c>
      <c r="G38" s="1">
        <f>+'[1]Nat fly'!C40</f>
        <v>1221.7589928658658</v>
      </c>
      <c r="H38" s="1">
        <f>+'[1]PB benzin'!E39+'[1]PB diesel'!E39</f>
        <v>4530.739043578314</v>
      </c>
      <c r="I38" s="1">
        <f>+'[1]VB benzin'!E39+'[1]VB diesel'!E39</f>
        <v>5432.0719426501355</v>
      </c>
      <c r="J38" s="1">
        <f>+'[1]Lastbiler'!E39</f>
        <v>5148.2830774587965</v>
      </c>
      <c r="K38" s="1">
        <f>+'[1]Busser'!E39</f>
        <v>904.4911590128727</v>
      </c>
      <c r="L38" s="1">
        <f>+'[1]2-hjulere'!E39</f>
        <v>97.86958161160979</v>
      </c>
      <c r="M38" s="1">
        <f t="shared" si="0"/>
        <v>26315.895119598466</v>
      </c>
      <c r="N38" s="1">
        <f t="shared" si="1"/>
        <v>12923.47016774539</v>
      </c>
      <c r="O38" s="1">
        <f t="shared" si="2"/>
        <v>13392.424951853078</v>
      </c>
      <c r="P38" s="1">
        <f t="shared" si="3"/>
        <v>26315.89511959847</v>
      </c>
    </row>
    <row r="39" spans="1:16" ht="12.75">
      <c r="A39">
        <f t="shared" si="4"/>
        <v>2022</v>
      </c>
      <c r="B39" s="1">
        <f>+'[1]Jernbane'!I41</f>
        <v>1629.0272959873794</v>
      </c>
      <c r="C39" s="1">
        <f>+'[1]Jernbane'!N41</f>
        <v>148.29419692929963</v>
      </c>
      <c r="D39" s="1">
        <f>+'[1]Småbåde'!C41</f>
        <v>459.9721095321933</v>
      </c>
      <c r="E39" s="1">
        <f>+'[1]National sea'!J41</f>
        <v>4079.6119851571566</v>
      </c>
      <c r="F39" s="1">
        <f>+'[1]National sea'!O41</f>
        <v>2663.7757348148466</v>
      </c>
      <c r="G39" s="1">
        <f>+'[1]Nat fly'!C41</f>
        <v>1251.5650532409238</v>
      </c>
      <c r="H39" s="1">
        <f>+'[1]PB benzin'!E40+'[1]PB diesel'!E40</f>
        <v>4463.058430789649</v>
      </c>
      <c r="I39" s="1">
        <f>+'[1]VB benzin'!E40+'[1]VB diesel'!E40</f>
        <v>5451.138077979498</v>
      </c>
      <c r="J39" s="1">
        <f>+'[1]Lastbiler'!E40</f>
        <v>4975.212264681062</v>
      </c>
      <c r="K39" s="1">
        <f>+'[1]Busser'!E40</f>
        <v>875.135912696969</v>
      </c>
      <c r="L39" s="1">
        <f>+'[1]2-hjulere'!E40</f>
        <v>96.41769456471016</v>
      </c>
      <c r="M39" s="1">
        <f t="shared" si="0"/>
        <v>26093.208756373682</v>
      </c>
      <c r="N39" s="1">
        <f t="shared" si="1"/>
        <v>12854.78848196898</v>
      </c>
      <c r="O39" s="1">
        <f t="shared" si="2"/>
        <v>13238.420274404707</v>
      </c>
      <c r="P39" s="1">
        <f t="shared" si="3"/>
        <v>26093.208756373686</v>
      </c>
    </row>
    <row r="40" spans="1:16" ht="12.75">
      <c r="A40">
        <f t="shared" si="4"/>
        <v>2023</v>
      </c>
      <c r="B40" s="1">
        <f>+'[1]Jernbane'!I42</f>
        <v>1629.0272959873794</v>
      </c>
      <c r="C40" s="1">
        <f>+'[1]Jernbane'!N42</f>
        <v>148.29419692929963</v>
      </c>
      <c r="D40" s="1">
        <f>+'[1]Småbåde'!C42</f>
        <v>459.9721095321933</v>
      </c>
      <c r="E40" s="1">
        <f>+'[1]National sea'!J42</f>
        <v>4079.6119851571566</v>
      </c>
      <c r="F40" s="1">
        <f>+'[1]National sea'!O42</f>
        <v>2663.7757348148466</v>
      </c>
      <c r="G40" s="1">
        <f>+'[1]Nat fly'!C42</f>
        <v>1278.9702478157296</v>
      </c>
      <c r="H40" s="1">
        <f>+'[1]PB benzin'!E41+'[1]PB diesel'!E41</f>
        <v>4395.377818000983</v>
      </c>
      <c r="I40" s="1">
        <f>+'[1]VB benzin'!E41+'[1]VB diesel'!E41</f>
        <v>5470.204213308862</v>
      </c>
      <c r="J40" s="1">
        <f>+'[1]Lastbiler'!E41</f>
        <v>4802.141451903327</v>
      </c>
      <c r="K40" s="1">
        <f>+'[1]Busser'!E41</f>
        <v>845.7806663810652</v>
      </c>
      <c r="L40" s="1">
        <f>+'[1]2-hjulere'!E41</f>
        <v>94.96580751781052</v>
      </c>
      <c r="M40" s="1">
        <f t="shared" si="0"/>
        <v>25868.121527348656</v>
      </c>
      <c r="N40" s="1">
        <f t="shared" si="1"/>
        <v>12783.705930392318</v>
      </c>
      <c r="O40" s="1">
        <f t="shared" si="2"/>
        <v>13084.415596956336</v>
      </c>
      <c r="P40" s="1">
        <f t="shared" si="3"/>
        <v>25868.121527348652</v>
      </c>
    </row>
    <row r="41" spans="1:16" ht="12.75">
      <c r="A41">
        <f t="shared" si="4"/>
        <v>2024</v>
      </c>
      <c r="B41" s="1">
        <f>+'[1]Jernbane'!I43</f>
        <v>1629.0272959873794</v>
      </c>
      <c r="C41" s="1">
        <f>+'[1]Jernbane'!N43</f>
        <v>148.29419692929963</v>
      </c>
      <c r="D41" s="1">
        <f>+'[1]Småbåde'!C43</f>
        <v>459.9721095321933</v>
      </c>
      <c r="E41" s="1">
        <f>+'[1]National sea'!J43</f>
        <v>4079.6119851571566</v>
      </c>
      <c r="F41" s="1">
        <f>+'[1]National sea'!O43</f>
        <v>2663.7757348148466</v>
      </c>
      <c r="G41" s="1">
        <f>+'[1]Nat fly'!C43</f>
        <v>1310.251700563951</v>
      </c>
      <c r="H41" s="1">
        <f>+'[1]PB benzin'!E42+'[1]PB diesel'!E42</f>
        <v>4327.697205212317</v>
      </c>
      <c r="I41" s="1">
        <f>+'[1]VB benzin'!E42+'[1]VB diesel'!E42</f>
        <v>5489.270348638224</v>
      </c>
      <c r="J41" s="1">
        <f>+'[1]Lastbiler'!E42</f>
        <v>4629.070639125593</v>
      </c>
      <c r="K41" s="1">
        <f>+'[1]Busser'!E42</f>
        <v>816.4254200651615</v>
      </c>
      <c r="L41" s="1">
        <f>+'[1]2-hjulere'!E42</f>
        <v>93.51392047091089</v>
      </c>
      <c r="M41" s="1">
        <f t="shared" si="0"/>
        <v>25646.910556497034</v>
      </c>
      <c r="N41" s="1">
        <f t="shared" si="1"/>
        <v>12716.499636989069</v>
      </c>
      <c r="O41" s="1">
        <f t="shared" si="2"/>
        <v>12930.410919507962</v>
      </c>
      <c r="P41" s="1">
        <f t="shared" si="3"/>
        <v>25646.91055649703</v>
      </c>
    </row>
    <row r="42" spans="1:16" ht="12.75">
      <c r="A42">
        <f t="shared" si="4"/>
        <v>2025</v>
      </c>
      <c r="B42" s="1">
        <f>+'[1]Jernbane'!I44</f>
        <v>1629.0272959873794</v>
      </c>
      <c r="C42" s="1">
        <f>+'[1]Jernbane'!N44</f>
        <v>148.29419692929963</v>
      </c>
      <c r="D42" s="1">
        <f>+'[1]Småbåde'!C44</f>
        <v>459.9721095321933</v>
      </c>
      <c r="E42" s="1">
        <f>+'[1]National sea'!J44</f>
        <v>4079.6119851571566</v>
      </c>
      <c r="F42" s="1">
        <f>+'[1]National sea'!O44</f>
        <v>2663.7757348148466</v>
      </c>
      <c r="G42" s="1">
        <f>+'[1]Nat fly'!C44</f>
        <v>1340.2336892155554</v>
      </c>
      <c r="H42" s="1">
        <f>+'[1]PB benzin'!E43+'[1]PB diesel'!E43</f>
        <v>4260.016592423653</v>
      </c>
      <c r="I42" s="1">
        <f>+'[1]VB benzin'!E43+'[1]VB diesel'!E43</f>
        <v>5508.336483967588</v>
      </c>
      <c r="J42" s="1">
        <f>+'[1]Lastbiler'!E43</f>
        <v>4455.999826347857</v>
      </c>
      <c r="K42" s="1">
        <f>+'[1]Busser'!E43</f>
        <v>787.0701737492577</v>
      </c>
      <c r="L42" s="1">
        <f>+'[1]2-hjulere'!E43</f>
        <v>92.06203342401126</v>
      </c>
      <c r="M42" s="1">
        <f t="shared" si="0"/>
        <v>25424.4001215488</v>
      </c>
      <c r="N42" s="1">
        <f t="shared" si="1"/>
        <v>12647.993879489208</v>
      </c>
      <c r="O42" s="1">
        <f t="shared" si="2"/>
        <v>12776.406242059591</v>
      </c>
      <c r="P42" s="1">
        <f t="shared" si="3"/>
        <v>25424.4001215488</v>
      </c>
    </row>
    <row r="43" spans="1:16" ht="12.75">
      <c r="A43">
        <f t="shared" si="4"/>
        <v>2026</v>
      </c>
      <c r="B43" s="1">
        <f>+'[1]Jernbane'!I45</f>
        <v>1629.0272959873794</v>
      </c>
      <c r="C43" s="1">
        <f>+'[1]Jernbane'!N45</f>
        <v>148.29419692929963</v>
      </c>
      <c r="D43" s="1">
        <f>+'[1]Småbåde'!C45</f>
        <v>459.9721095321933</v>
      </c>
      <c r="E43" s="1">
        <f>+'[1]National sea'!J45</f>
        <v>4079.6119851571566</v>
      </c>
      <c r="F43" s="1">
        <f>+'[1]National sea'!O45</f>
        <v>2663.7757348148466</v>
      </c>
      <c r="G43" s="1">
        <f>+'[1]Nat fly'!C45</f>
        <v>1371.3408290615187</v>
      </c>
      <c r="H43" s="1">
        <f>+'[1]PB benzin'!E44+'[1]PB diesel'!E44</f>
        <v>4278.635234222594</v>
      </c>
      <c r="I43" s="1">
        <f>+'[1]VB benzin'!E44+'[1]VB diesel'!E44</f>
        <v>5558.390034397213</v>
      </c>
      <c r="J43" s="1">
        <f>+'[1]Lastbiler'!E44</f>
        <v>4417.918002941187</v>
      </c>
      <c r="K43" s="1">
        <f>+'[1]Busser'!E44</f>
        <v>787.4810343929761</v>
      </c>
      <c r="L43" s="1">
        <f>+'[1]2-hjulere'!E44</f>
        <v>90.95759188435846</v>
      </c>
      <c r="M43" s="1">
        <f t="shared" si="0"/>
        <v>25485.40404932072</v>
      </c>
      <c r="N43" s="1">
        <f t="shared" si="1"/>
        <v>12697.026080238176</v>
      </c>
      <c r="O43" s="1">
        <f t="shared" si="2"/>
        <v>12788.377969082547</v>
      </c>
      <c r="P43" s="1">
        <f t="shared" si="3"/>
        <v>25485.40404932072</v>
      </c>
    </row>
    <row r="44" spans="1:16" ht="12.75">
      <c r="A44">
        <f t="shared" si="4"/>
        <v>2027</v>
      </c>
      <c r="B44" s="1">
        <f>+'[1]Jernbane'!I46</f>
        <v>1629.0272959873794</v>
      </c>
      <c r="C44" s="1">
        <f>+'[1]Jernbane'!N46</f>
        <v>148.29419692929963</v>
      </c>
      <c r="D44" s="1">
        <f>+'[1]Småbåde'!C46</f>
        <v>459.9721095321933</v>
      </c>
      <c r="E44" s="1">
        <f>+'[1]National sea'!J46</f>
        <v>4079.6119851571566</v>
      </c>
      <c r="F44" s="1">
        <f>+'[1]National sea'!O46</f>
        <v>2663.7757348148466</v>
      </c>
      <c r="G44" s="1">
        <f>+'[1]Nat fly'!C46</f>
        <v>1402.2405512228536</v>
      </c>
      <c r="H44" s="1">
        <f>+'[1]PB benzin'!E45+'[1]PB diesel'!E45</f>
        <v>4297.253876021536</v>
      </c>
      <c r="I44" s="1">
        <f>+'[1]VB benzin'!E45+'[1]VB diesel'!E45</f>
        <v>5608.443584826838</v>
      </c>
      <c r="J44" s="1">
        <f>+'[1]Lastbiler'!E45</f>
        <v>4379.836179534517</v>
      </c>
      <c r="K44" s="1">
        <f>+'[1]Busser'!E45</f>
        <v>787.8918950366945</v>
      </c>
      <c r="L44" s="1">
        <f>+'[1]2-hjulere'!E45</f>
        <v>89.85315034470567</v>
      </c>
      <c r="M44" s="1">
        <f t="shared" si="0"/>
        <v>25546.200559408015</v>
      </c>
      <c r="N44" s="1">
        <f t="shared" si="1"/>
        <v>12745.850863302518</v>
      </c>
      <c r="O44" s="1">
        <f t="shared" si="2"/>
        <v>12800.3496961055</v>
      </c>
      <c r="P44" s="1">
        <f t="shared" si="3"/>
        <v>25546.20055940802</v>
      </c>
    </row>
    <row r="45" spans="1:16" ht="12.75">
      <c r="A45">
        <f t="shared" si="4"/>
        <v>2028</v>
      </c>
      <c r="B45" s="1">
        <f>+'[1]Jernbane'!I47</f>
        <v>1629.0272959873794</v>
      </c>
      <c r="C45" s="1">
        <f>+'[1]Jernbane'!N47</f>
        <v>148.29419692929963</v>
      </c>
      <c r="D45" s="1">
        <f>+'[1]Småbåde'!C47</f>
        <v>459.9721095321933</v>
      </c>
      <c r="E45" s="1">
        <f>+'[1]National sea'!J47</f>
        <v>4079.6119851571566</v>
      </c>
      <c r="F45" s="1">
        <f>+'[1]National sea'!O47</f>
        <v>2663.7757348148466</v>
      </c>
      <c r="G45" s="1">
        <f>+'[1]Nat fly'!C47</f>
        <v>1433.2740421136207</v>
      </c>
      <c r="H45" s="1">
        <f>+'[1]PB benzin'!E46+'[1]PB diesel'!E46</f>
        <v>4315.872517820477</v>
      </c>
      <c r="I45" s="1">
        <f>+'[1]VB benzin'!E46+'[1]VB diesel'!E46</f>
        <v>5658.497135256463</v>
      </c>
      <c r="J45" s="1">
        <f>+'[1]Lastbiler'!E46</f>
        <v>4341.754356127847</v>
      </c>
      <c r="K45" s="1">
        <f>+'[1]Busser'!E46</f>
        <v>788.3027556804127</v>
      </c>
      <c r="L45" s="1">
        <f>+'[1]2-hjulere'!E46</f>
        <v>88.74870880505286</v>
      </c>
      <c r="M45" s="1">
        <f t="shared" si="0"/>
        <v>25607.130838224744</v>
      </c>
      <c r="N45" s="1">
        <f t="shared" si="1"/>
        <v>12794.809415096292</v>
      </c>
      <c r="O45" s="1">
        <f t="shared" si="2"/>
        <v>12812.321423128456</v>
      </c>
      <c r="P45" s="1">
        <f t="shared" si="3"/>
        <v>25607.130838224748</v>
      </c>
    </row>
    <row r="46" spans="1:16" ht="12.75">
      <c r="A46">
        <f t="shared" si="4"/>
        <v>2029</v>
      </c>
      <c r="B46" s="1">
        <f>+'[1]Jernbane'!I48</f>
        <v>1629.0272959873794</v>
      </c>
      <c r="C46" s="1">
        <f>+'[1]Jernbane'!N48</f>
        <v>148.29419692929963</v>
      </c>
      <c r="D46" s="1">
        <f>+'[1]Småbåde'!C48</f>
        <v>459.9721095321933</v>
      </c>
      <c r="E46" s="1">
        <f>+'[1]National sea'!J48</f>
        <v>4079.6119851571566</v>
      </c>
      <c r="F46" s="1">
        <f>+'[1]National sea'!O48</f>
        <v>2663.7757348148466</v>
      </c>
      <c r="G46" s="1">
        <f>+'[1]Nat fly'!C48</f>
        <v>1461.5801345795917</v>
      </c>
      <c r="H46" s="1">
        <f>+'[1]PB benzin'!E47+'[1]PB diesel'!E47</f>
        <v>4334.491159619418</v>
      </c>
      <c r="I46" s="1">
        <f>+'[1]VB benzin'!E47+'[1]VB diesel'!E47</f>
        <v>5708.5506856860875</v>
      </c>
      <c r="J46" s="1">
        <f>+'[1]Lastbiler'!E47</f>
        <v>4303.672532721177</v>
      </c>
      <c r="K46" s="1">
        <f>+'[1]Busser'!E47</f>
        <v>788.7136163241311</v>
      </c>
      <c r="L46" s="1">
        <f>+'[1]2-hjulere'!E47</f>
        <v>87.64426726540006</v>
      </c>
      <c r="M46" s="1">
        <f t="shared" si="0"/>
        <v>25665.333718616683</v>
      </c>
      <c r="N46" s="1">
        <f t="shared" si="1"/>
        <v>12841.040568465269</v>
      </c>
      <c r="O46" s="1">
        <f t="shared" si="2"/>
        <v>12824.29315015141</v>
      </c>
      <c r="P46" s="1">
        <f t="shared" si="3"/>
        <v>25665.33371861668</v>
      </c>
    </row>
    <row r="47" spans="1:16" ht="12.75">
      <c r="A47">
        <f t="shared" si="4"/>
        <v>2030</v>
      </c>
      <c r="B47" s="1">
        <f>+'[1]Jernbane'!I49</f>
        <v>1629.0272959873794</v>
      </c>
      <c r="C47" s="1">
        <f>+'[1]Jernbane'!N49</f>
        <v>148.29419692929963</v>
      </c>
      <c r="D47" s="1">
        <f>+'[1]Småbåde'!C49</f>
        <v>459.9721095321933</v>
      </c>
      <c r="E47" s="1">
        <f>+'[1]National sea'!J49</f>
        <v>4079.6119851571566</v>
      </c>
      <c r="F47" s="1">
        <f>+'[1]National sea'!O49</f>
        <v>2663.7757348148466</v>
      </c>
      <c r="G47" s="1">
        <f>+'[1]Nat fly'!C49</f>
        <v>1493.1365684671189</v>
      </c>
      <c r="H47" s="1">
        <f>+'[1]PB benzin'!E48+'[1]PB diesel'!E48</f>
        <v>4353.109801418359</v>
      </c>
      <c r="I47" s="1">
        <f>+'[1]VB benzin'!E48+'[1]VB diesel'!E48</f>
        <v>5758.604236115712</v>
      </c>
      <c r="J47" s="1">
        <f>+'[1]Lastbiler'!E48</f>
        <v>4265.590709314507</v>
      </c>
      <c r="K47" s="1">
        <f>+'[1]Busser'!E48</f>
        <v>789.1244769678494</v>
      </c>
      <c r="L47" s="1">
        <f>+'[1]2-hjulere'!E48</f>
        <v>86.53982572574726</v>
      </c>
      <c r="M47" s="1">
        <f t="shared" si="0"/>
        <v>25726.786940430167</v>
      </c>
      <c r="N47" s="1">
        <f t="shared" si="1"/>
        <v>12890.522063255805</v>
      </c>
      <c r="O47" s="1">
        <f t="shared" si="2"/>
        <v>12836.264877174366</v>
      </c>
      <c r="P47" s="1">
        <f t="shared" si="3"/>
        <v>25726.78694043017</v>
      </c>
    </row>
    <row r="50" spans="1:5" ht="12.75">
      <c r="A50" t="s">
        <v>16</v>
      </c>
      <c r="B50" t="s">
        <v>17</v>
      </c>
      <c r="C50" t="s">
        <v>18</v>
      </c>
      <c r="D50" t="s">
        <v>19</v>
      </c>
      <c r="E50" t="s">
        <v>20</v>
      </c>
    </row>
    <row r="51" spans="1:2" ht="12.75">
      <c r="A51">
        <v>1988</v>
      </c>
      <c r="B51" s="1">
        <f aca="true" t="shared" si="5" ref="B51:B93">(M5/$M$5)*100</f>
        <v>100</v>
      </c>
    </row>
    <row r="52" spans="1:2" ht="12.75">
      <c r="A52">
        <f aca="true" t="shared" si="6" ref="A52:A93">+A51+1</f>
        <v>1989</v>
      </c>
      <c r="B52" s="1">
        <f t="shared" si="5"/>
        <v>102.17876649954356</v>
      </c>
    </row>
    <row r="53" spans="1:2" ht="12.75">
      <c r="A53">
        <f t="shared" si="6"/>
        <v>1990</v>
      </c>
      <c r="B53" s="1">
        <f t="shared" si="5"/>
        <v>102.91267972996461</v>
      </c>
    </row>
    <row r="54" spans="1:2" ht="12.75">
      <c r="A54">
        <f t="shared" si="6"/>
        <v>1991</v>
      </c>
      <c r="B54" s="1">
        <f t="shared" si="5"/>
        <v>103.30161854290239</v>
      </c>
    </row>
    <row r="55" spans="1:2" ht="12.75">
      <c r="A55">
        <f t="shared" si="6"/>
        <v>1992</v>
      </c>
      <c r="B55" s="1">
        <f t="shared" si="5"/>
        <v>100.49114107836789</v>
      </c>
    </row>
    <row r="56" spans="1:2" ht="12.75">
      <c r="A56">
        <f t="shared" si="6"/>
        <v>1993</v>
      </c>
      <c r="B56" s="1">
        <f t="shared" si="5"/>
        <v>98.2254402048148</v>
      </c>
    </row>
    <row r="57" spans="1:2" ht="12.75">
      <c r="A57">
        <f t="shared" si="6"/>
        <v>1994</v>
      </c>
      <c r="B57" s="1">
        <f t="shared" si="5"/>
        <v>95.65771690705677</v>
      </c>
    </row>
    <row r="58" spans="1:2" ht="12.75">
      <c r="A58">
        <f t="shared" si="6"/>
        <v>1995</v>
      </c>
      <c r="B58" s="1">
        <f t="shared" si="5"/>
        <v>92.52063524928828</v>
      </c>
    </row>
    <row r="59" spans="1:2" ht="12.75">
      <c r="A59">
        <f t="shared" si="6"/>
        <v>1996</v>
      </c>
      <c r="B59" s="1">
        <f t="shared" si="5"/>
        <v>90.00806413779499</v>
      </c>
    </row>
    <row r="60" spans="1:2" ht="12.75">
      <c r="A60">
        <f t="shared" si="6"/>
        <v>1997</v>
      </c>
      <c r="B60" s="1">
        <f t="shared" si="5"/>
        <v>83.95994742318028</v>
      </c>
    </row>
    <row r="61" spans="1:2" ht="12.75">
      <c r="A61">
        <f t="shared" si="6"/>
        <v>1998</v>
      </c>
      <c r="B61" s="1">
        <f t="shared" si="5"/>
        <v>82.20157288418457</v>
      </c>
    </row>
    <row r="62" spans="1:2" ht="12.75">
      <c r="A62">
        <f t="shared" si="6"/>
        <v>1999</v>
      </c>
      <c r="B62" s="1">
        <f t="shared" si="5"/>
        <v>74.74731172234821</v>
      </c>
    </row>
    <row r="63" spans="1:3" ht="12.75">
      <c r="A63">
        <f t="shared" si="6"/>
        <v>2000</v>
      </c>
      <c r="B63" s="1">
        <f t="shared" si="5"/>
        <v>70.64513774067092</v>
      </c>
      <c r="C63">
        <v>60</v>
      </c>
    </row>
    <row r="64" spans="1:2" ht="12.75">
      <c r="A64">
        <f t="shared" si="6"/>
        <v>2001</v>
      </c>
      <c r="B64" s="1">
        <f t="shared" si="5"/>
        <v>66.89584617550734</v>
      </c>
    </row>
    <row r="65" spans="1:2" ht="12.75">
      <c r="A65">
        <f t="shared" si="6"/>
        <v>2002</v>
      </c>
      <c r="B65" s="1">
        <f t="shared" si="5"/>
        <v>63.14578125476792</v>
      </c>
    </row>
    <row r="66" spans="1:2" ht="12.75">
      <c r="A66">
        <f t="shared" si="6"/>
        <v>2003</v>
      </c>
      <c r="B66" s="1">
        <f t="shared" si="5"/>
        <v>59.39458143768101</v>
      </c>
    </row>
    <row r="67" spans="1:2" ht="12.75">
      <c r="A67">
        <f t="shared" si="6"/>
        <v>2004</v>
      </c>
      <c r="B67" s="1">
        <f t="shared" si="5"/>
        <v>55.64525216650901</v>
      </c>
    </row>
    <row r="68" spans="1:2" ht="12.75">
      <c r="A68">
        <f t="shared" si="6"/>
        <v>2005</v>
      </c>
      <c r="B68" s="1">
        <f t="shared" si="5"/>
        <v>51.896995626205076</v>
      </c>
    </row>
    <row r="69" spans="1:2" ht="12.75">
      <c r="A69">
        <f t="shared" si="6"/>
        <v>2006</v>
      </c>
      <c r="B69" s="1">
        <f t="shared" si="5"/>
        <v>48.99998540602631</v>
      </c>
    </row>
    <row r="70" spans="1:2" ht="12.75">
      <c r="A70">
        <f t="shared" si="6"/>
        <v>2007</v>
      </c>
      <c r="B70" s="1">
        <f t="shared" si="5"/>
        <v>46.1035208732948</v>
      </c>
    </row>
    <row r="71" spans="1:2" ht="12.75">
      <c r="A71">
        <f t="shared" si="6"/>
        <v>2008</v>
      </c>
      <c r="B71" s="1">
        <f t="shared" si="5"/>
        <v>43.20687208774025</v>
      </c>
    </row>
    <row r="72" spans="1:2" ht="12.75">
      <c r="A72">
        <f t="shared" si="6"/>
        <v>2009</v>
      </c>
      <c r="B72" s="1">
        <f t="shared" si="5"/>
        <v>40.309672053517644</v>
      </c>
    </row>
    <row r="73" spans="1:4" ht="12.75">
      <c r="A73">
        <f t="shared" si="6"/>
        <v>2010</v>
      </c>
      <c r="B73" s="1">
        <f t="shared" si="5"/>
        <v>37.41258189662928</v>
      </c>
      <c r="D73">
        <v>40</v>
      </c>
    </row>
    <row r="74" spans="1:2" ht="12.75">
      <c r="A74">
        <f t="shared" si="6"/>
        <v>2011</v>
      </c>
      <c r="B74" s="1">
        <f t="shared" si="5"/>
        <v>35.646624141181924</v>
      </c>
    </row>
    <row r="75" spans="1:2" ht="12.75">
      <c r="A75">
        <f t="shared" si="6"/>
        <v>2012</v>
      </c>
      <c r="B75" s="1">
        <f t="shared" si="5"/>
        <v>33.88143537643971</v>
      </c>
    </row>
    <row r="76" spans="1:2" ht="12.75">
      <c r="A76">
        <f t="shared" si="6"/>
        <v>2013</v>
      </c>
      <c r="B76" s="1">
        <f t="shared" si="5"/>
        <v>32.11608404107072</v>
      </c>
    </row>
    <row r="77" spans="1:2" ht="12.75">
      <c r="A77">
        <f t="shared" si="6"/>
        <v>2014</v>
      </c>
      <c r="B77" s="1">
        <f t="shared" si="5"/>
        <v>30.351564672065646</v>
      </c>
    </row>
    <row r="78" spans="1:2" ht="12.75">
      <c r="A78">
        <f t="shared" si="6"/>
        <v>2015</v>
      </c>
      <c r="B78" s="1">
        <f t="shared" si="5"/>
        <v>28.587900052998478</v>
      </c>
    </row>
    <row r="79" spans="1:2" ht="12.75">
      <c r="A79">
        <f t="shared" si="6"/>
        <v>2016</v>
      </c>
      <c r="B79" s="1">
        <f t="shared" si="5"/>
        <v>27.75890633546162</v>
      </c>
    </row>
    <row r="80" spans="1:2" ht="12.75">
      <c r="A80">
        <f t="shared" si="6"/>
        <v>2017</v>
      </c>
      <c r="B80" s="1">
        <f t="shared" si="5"/>
        <v>26.930912231542266</v>
      </c>
    </row>
    <row r="81" spans="1:2" ht="12.75">
      <c r="A81">
        <f t="shared" si="6"/>
        <v>2018</v>
      </c>
      <c r="B81" s="1">
        <f t="shared" si="5"/>
        <v>26.10445040136854</v>
      </c>
    </row>
    <row r="82" spans="1:2" ht="12.75">
      <c r="A82">
        <f t="shared" si="6"/>
        <v>2019</v>
      </c>
      <c r="B82" s="1">
        <f t="shared" si="5"/>
        <v>25.276160767994334</v>
      </c>
    </row>
    <row r="83" spans="1:2" ht="12.75">
      <c r="A83">
        <f t="shared" si="6"/>
        <v>2020</v>
      </c>
      <c r="B83" s="1">
        <f t="shared" si="5"/>
        <v>24.44921174884427</v>
      </c>
    </row>
    <row r="84" spans="1:2" ht="12.75">
      <c r="A84">
        <f t="shared" si="6"/>
        <v>2021</v>
      </c>
      <c r="B84" s="1">
        <f t="shared" si="5"/>
        <v>24.243926209868093</v>
      </c>
    </row>
    <row r="85" spans="1:2" ht="12.75">
      <c r="A85">
        <f t="shared" si="6"/>
        <v>2022</v>
      </c>
      <c r="B85" s="1">
        <f t="shared" si="5"/>
        <v>24.038772946662355</v>
      </c>
    </row>
    <row r="86" spans="1:2" ht="12.75">
      <c r="A86">
        <f t="shared" si="6"/>
        <v>2023</v>
      </c>
      <c r="B86" s="1">
        <f t="shared" si="5"/>
        <v>23.831407848630697</v>
      </c>
    </row>
    <row r="87" spans="1:2" ht="12.75">
      <c r="A87">
        <f t="shared" si="6"/>
        <v>2024</v>
      </c>
      <c r="B87" s="1">
        <f t="shared" si="5"/>
        <v>23.627613813513648</v>
      </c>
    </row>
    <row r="88" spans="1:2" ht="12.75">
      <c r="A88">
        <f t="shared" si="6"/>
        <v>2025</v>
      </c>
      <c r="B88" s="1">
        <f t="shared" si="5"/>
        <v>23.422622626959132</v>
      </c>
    </row>
    <row r="89" spans="1:2" ht="12.75">
      <c r="A89">
        <f t="shared" si="6"/>
        <v>2026</v>
      </c>
      <c r="B89" s="1">
        <f t="shared" si="5"/>
        <v>23.478823440828204</v>
      </c>
    </row>
    <row r="90" spans="1:2" ht="12.75">
      <c r="A90">
        <f t="shared" si="6"/>
        <v>2027</v>
      </c>
      <c r="B90" s="1">
        <f t="shared" si="5"/>
        <v>23.534833167940857</v>
      </c>
    </row>
    <row r="91" spans="1:2" ht="12.75">
      <c r="A91">
        <f t="shared" si="6"/>
        <v>2028</v>
      </c>
      <c r="B91" s="1">
        <f t="shared" si="5"/>
        <v>23.59096613156858</v>
      </c>
    </row>
    <row r="92" spans="1:2" ht="12.75">
      <c r="A92">
        <f t="shared" si="6"/>
        <v>2029</v>
      </c>
      <c r="B92" s="1">
        <f t="shared" si="5"/>
        <v>23.64458643712958</v>
      </c>
    </row>
    <row r="93" spans="1:5" ht="12.75">
      <c r="A93">
        <f t="shared" si="6"/>
        <v>2030</v>
      </c>
      <c r="B93" s="1">
        <f t="shared" si="5"/>
        <v>23.70120117009738</v>
      </c>
      <c r="E93" s="2">
        <f>B53*0.1</f>
        <v>10.291267972996462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